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7.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7" name="Contents" state="visible" r:id="rId4"/>
    <sheet sheetId="1" name="Summary" state="visible" r:id="rId5"/>
    <sheet sheetId="2" name="Itinerary" state="visible" r:id="rId6"/>
    <sheet sheetId="3" name="Expenses" state="visible" r:id="rId7"/>
    <sheet sheetId="4" name="Hotels" state="visible" r:id="rId8"/>
    <sheet sheetId="5" name="Bookings" state="visible" r:id="rId9"/>
    <sheet sheetId="6" name="Must-Have Experiences" state="visible" r:id="rId10"/>
    <sheet sheetId="7" name="Food Guide" state="visible" r:id="rId11"/>
    <sheet sheetId="8" name="Shopping Guide" state="visible" r:id="rId12"/>
    <sheet sheetId="9" name="Local Info" state="visible" r:id="rId13"/>
    <sheet sheetId="10" name="Budget Tips" state="visible" r:id="rId14"/>
    <sheet sheetId="11" name="Booking Checklist" state="visible" r:id="rId15"/>
    <sheet sheetId="12" name="Packing List" state="visible" r:id="rId16"/>
    <sheet sheetId="13" name="Travel Tips" state="visible" r:id="rId17"/>
    <sheet sheetId="14" name="Visa &amp; Safety" state="visible" r:id="rId18"/>
    <sheet sheetId="15" name="Travel Essentials" state="visible" r:id="rId19"/>
    <sheet sheetId="16" name="FAQ" state="visible" r:id="rId20"/>
  </sheets>
  <definedNames>
    <definedName name="_xlnm.Print_Titles" localSheetId="0">'Contents'!$1:$3</definedName>
    <definedName name="_xlnm.Print_Titles" localSheetId="1">'Summary'!$1:$3</definedName>
    <definedName name="_xlnm.Print_Titles" localSheetId="2">'Itinerary'!$1:$3</definedName>
    <definedName name="_xlnm.Print_Titles" localSheetId="3">'Expenses'!$1:$3</definedName>
    <definedName name="_xlnm.Print_Titles" localSheetId="4">'Hotels'!$1:$3</definedName>
    <definedName name="_xlnm.Print_Titles" localSheetId="5">'Bookings'!$1:$3</definedName>
    <definedName name="_xlnm.Print_Titles" localSheetId="6">'Must-Have Experiences'!$1:$3</definedName>
    <definedName name="_xlnm.Print_Titles" localSheetId="7">'Food Guide'!$1:$3</definedName>
    <definedName name="_xlnm.Print_Titles" localSheetId="8">'Shopping Guide'!$1:$3</definedName>
    <definedName name="_xlnm.Print_Titles" localSheetId="9">'Local Info'!$1:$3</definedName>
    <definedName name="_xlnm.Print_Titles" localSheetId="10">'Budget Tips'!$1:$3</definedName>
    <definedName name="_xlnm.Print_Titles" localSheetId="11">'Booking Checklist'!$1:$3</definedName>
    <definedName name="_xlnm.Print_Titles" localSheetId="12">'Packing List'!$1:$3</definedName>
    <definedName name="_xlnm.Print_Titles" localSheetId="13">'Travel Tips'!$1:$3</definedName>
    <definedName name="_xlnm.Print_Titles" localSheetId="14">'Visa &amp; Safety'!$1:$3</definedName>
    <definedName name="_xlnm.Print_Titles" localSheetId="15">'Travel Essentials'!$1:$3</definedName>
    <definedName name="_xlnm.Print_Titles" localSheetId="16">'FAQ'!$1:$3</definedName>
  </definedNames>
  <calcPr calcId="171027"/>
</workbook>
</file>

<file path=xl/sharedStrings.xml><?xml version="1.0" encoding="utf-8"?>
<sst xmlns="http://schemas.openxmlformats.org/spreadsheetml/2006/main" count="509" uniqueCount="385">
  <si>
    <t>Contents</t>
  </si>
  <si>
    <t>Trip to Kyoto, Japan; Tokyo, Japan</t>
  </si>
  <si>
    <t>Destination</t>
  </si>
  <si>
    <t>Kyoto, Japan; Tokyo, Japan</t>
  </si>
  <si>
    <t>Duration</t>
  </si>
  <si>
    <t>7 days</t>
  </si>
  <si>
    <t>Travelers</t>
  </si>
  <si>
    <t>Estimated Budget</t>
  </si>
  <si>
    <t>1200 USD</t>
  </si>
  <si>
    <t>Route</t>
  </si>
  <si>
    <t>Kyoto → Tokyo</t>
  </si>
  <si>
    <t>Best Time to Visit</t>
  </si>
  <si>
    <t>Cherry blossom (sakura) season from late March to early April brings mild temperatures (12-20°C) and vibrant scenery, extending into pleasant May. October-November offers a beautiful autumn alternative with crisp air and striking fall foliage. Avoid mid-June to mid-July for the rainy season (tsuyu) and August for intense heat, humidity, and peak typhoon risk.</t>
  </si>
  <si>
    <t>Overview</t>
  </si>
  <si>
    <t>This packed 7-day journey spans Kyoto and Tokyo for a couple, beginning with 3 nights in Kyoto to explore Fushimi Inari Shrine, Kiyomizu-dera, and the Arashiyama Bamboo Grove, based in the Gion area. A Shinkansen ride then transports you to Tokyo for 4 nights, immersing you in Shibuya Crossing, Tsukiji Outer Market, and teamLab Planets. Expect a fast pace with 4-5 activities per day, one hotel per city, and efficient metro commutes.</t>
  </si>
  <si>
    <t>Why This Destination?</t>
  </si>
  <si>
    <t>Kyoto and Tokyo are chosen over alternatives like Tokyo and Osaka because Kyoto is uniquely the only place in Japan where pre-1868 temple districts, authentic kaiseki kitchens, and traditional textile arts still thrive at scale. While Osaka offers a modern food-centric experience, it lacks the ancient capital's preserved heritage. This pairing provides the widest possible cultural span within Japan for a 7-day trip, showcasing Kyoto's 400-year-old merchant houses alongside Tokyo's contemporary Shibuya district.</t>
  </si>
  <si>
    <t>Trip At-a-Glance</t>
  </si>
  <si>
    <t>Pace</t>
  </si>
  <si>
    <t>Comfortable</t>
  </si>
  <si>
    <t>City Breakdown</t>
  </si>
  <si>
    <t>Kyoto (3d), Tokyo (4d)</t>
  </si>
  <si>
    <t>Perfect For</t>
  </si>
  <si>
    <t>Couples, History &amp; culture buffs, Nature lovers, Food lovers</t>
  </si>
  <si>
    <t>🐵  Created with MonkeyEatingMango.com</t>
  </si>
  <si>
    <t>Time</t>
  </si>
  <si>
    <t xml:space="preserve">Day 1: Arrival and Historic Higashiyama
★ Visiting the iconic Kiyomizu-dera Temple and exploring the vibrant Nishiki Market for local delicacies.</t>
  </si>
  <si>
    <t xml:space="preserve">Day 2: Arashiyama's Natural Beauty &amp; Golden Pavilion Majesty
★ Immerse yourself in the natural beauty of Arashiyama Bamboo Forest and witness the majesty of Kinkaku-ji, the Golden Pavilion.</t>
  </si>
  <si>
    <t xml:space="preserve">Day 3: Historic Castles, Spiritual Statues, and Cultural Immersion in Central Kyoto
★ Explore the historic Nijō Castle and experience a traditional Kimono Tea Ceremony.</t>
  </si>
  <si>
    <t xml:space="preserve">Day 4: Transit to Tokyo &amp; Shibuya's Modern Wonders
★ Experience a speedy Shinkansen journey to Tokyo and witness the iconic Shibuya Sky views.</t>
  </si>
  <si>
    <t xml:space="preserve">Day 5: Historic Asakusa, Modern Skytree &amp; Serene Ueno
★ Enjoy iconic views from Tokyo Skytree and explore the historic Sensō-ji Temple.</t>
  </si>
  <si>
    <t xml:space="preserve">Day 6: Harajuku's Youth Culture and Shinjuku's Green Spaces &amp; Views
★ Experience the peaceful forest surrounding Meiji Jingu Shrine and the stunning city views from the Tokyo Metropolitan Government Building.</t>
  </si>
  <si>
    <t xml:space="preserve">Day 7: Modern Wonders and Farewell Flavors of Odaiba and Tsukiji
★ Explore the bustling Tsukiji Outer Market and witness the impressive Unicorn Gundam before departing from Narita International Airport.</t>
  </si>
  <si>
    <t>7:00 AM</t>
  </si>
  <si>
    <t/>
  </si>
  <si>
    <r>
      <rPr>
        <b/>
        <color rgb="FF2A2522"/>
        <sz val="10"/>
        <rFont val="Inter"/>
      </rPr>
      <t>Tsukiji Outer Market Exploration</t>
    </r>
    <r>
      <rPr>
        <color rgb="FF5C544E"/>
        <sz val="9"/>
        <rFont val="Inter"/>
      </rPr>
      <t xml:space="preserve">
@ Tsukiji Outer Market</t>
    </r>
    <r>
      <rPr>
        <color rgb="FF3E7D5A"/>
        <sz val="9"/>
        <rFont val="Inter"/>
      </rPr>
      <t xml:space="preserve">
15 USD</t>
    </r>
  </si>
  <si>
    <t>8:00 AM</t>
  </si>
  <si>
    <r>
      <rPr>
        <b/>
        <color rgb="FF2A2522"/>
        <sz val="10"/>
        <rFont val="Inter"/>
      </rPr>
      <t>Arrive at Kansai International Airport (KIX) &amp; Transfer to Kyoto</t>
    </r>
    <r>
      <rPr>
        <color rgb="FF5C544E"/>
        <sz val="9"/>
        <rFont val="Inter"/>
      </rPr>
      <t xml:space="preserve">
@ Kansai International Airport (KIX)</t>
    </r>
    <r>
      <rPr>
        <color rgb="FF3E7D5A"/>
        <sz val="9"/>
        <rFont val="Inter"/>
      </rPr>
      <t xml:space="preserve">
28 USD</t>
    </r>
  </si>
  <si>
    <r>
      <rPr>
        <b/>
        <color rgb="FF2A2522"/>
        <sz val="10"/>
        <rFont val="Inter"/>
      </rPr>
      <t>Arashiyama Bamboo Forest and Togetsukyo Bridge</t>
    </r>
    <r>
      <rPr>
        <color rgb="FF5C544E"/>
        <sz val="9"/>
        <rFont val="Inter"/>
      </rPr>
      <t xml:space="preserve">
@ Arashiyama Bamboo Grove</t>
    </r>
    <r>
      <rPr>
        <color rgb="FF3E7D5A"/>
        <sz val="9"/>
        <rFont val="Inter"/>
      </rPr>
      <t xml:space="preserve">
Free</t>
    </r>
  </si>
  <si>
    <r>
      <rPr>
        <b/>
        <color rgb="FF2A2522"/>
        <sz val="10"/>
        <rFont val="Inter"/>
      </rPr>
      <t>Hotel Check-out in Kyoto</t>
    </r>
    <r>
      <rPr>
        <color rgb="FF3E7D5A"/>
        <sz val="9"/>
        <rFont val="Inter"/>
      </rPr>
      <t xml:space="preserve">
Free</t>
    </r>
  </si>
  <si>
    <t>9:00 AM</t>
  </si>
  <si>
    <r>
      <rPr>
        <b/>
        <color rgb="FF2A2522"/>
        <sz val="10"/>
        <rFont val="Inter"/>
      </rPr>
      <t>Sanjūsangendō Temple</t>
    </r>
    <r>
      <rPr>
        <color rgb="FF5C544E"/>
        <sz val="9"/>
        <rFont val="Inter"/>
      </rPr>
      <t xml:space="preserve">
@ Sanjūsangendō Temple</t>
    </r>
    <r>
      <rPr>
        <color rgb="FF3E7D5A"/>
        <sz val="9"/>
        <rFont val="Inter"/>
      </rPr>
      <t xml:space="preserve">
4 USD</t>
    </r>
  </si>
  <si>
    <r>
      <rPr>
        <b/>
        <color rgb="FF2A2522"/>
        <sz val="10"/>
        <rFont val="Inter"/>
      </rPr>
      <t>Travel to Kyoto Station</t>
    </r>
    <r>
      <rPr>
        <color rgb="FF3E7D5A"/>
        <sz val="9"/>
        <rFont val="Inter"/>
      </rPr>
      <t xml:space="preserve">
5 USD</t>
    </r>
    <r>
      <rPr>
        <color rgb="FFE8E1D9"/>
        <sz val="8"/>
        <rFont val="Inter"/>
      </rPr>
      <t xml:space="preserve">
---
</t>
    </r>
    <r>
      <rPr>
        <b/>
        <color rgb="FF2A2522"/>
        <sz val="10"/>
        <rFont val="Inter"/>
      </rPr>
      <t>Shinkansen from Kyoto to Tokyo</t>
    </r>
    <r>
      <rPr>
        <color rgb="FF3E7D5A"/>
        <sz val="9"/>
        <rFont val="Inter"/>
      </rPr>
      <t xml:space="preserve">
100 USD</t>
    </r>
  </si>
  <si>
    <r>
      <rPr>
        <b/>
        <color rgb="FF2A2522"/>
        <sz val="10"/>
        <rFont val="Inter"/>
      </rPr>
      <t>Sensō-ji Temple</t>
    </r>
    <r>
      <rPr>
        <color rgb="FF5C544E"/>
        <sz val="9"/>
        <rFont val="Inter"/>
      </rPr>
      <t xml:space="preserve">
@ Sensō-ji Temple</t>
    </r>
    <r>
      <rPr>
        <color rgb="FF3E7D5A"/>
        <sz val="9"/>
        <rFont val="Inter"/>
      </rPr>
      <t xml:space="preserve">
Free</t>
    </r>
  </si>
  <si>
    <r>
      <rPr>
        <b/>
        <color rgb="FF2A2522"/>
        <sz val="10"/>
        <rFont val="Inter"/>
      </rPr>
      <t>Meiji Jingu Shrine</t>
    </r>
    <r>
      <rPr>
        <color rgb="FF5C544E"/>
        <sz val="9"/>
        <rFont val="Inter"/>
      </rPr>
      <t xml:space="preserve">
@ Meiji Jingu</t>
    </r>
    <r>
      <rPr>
        <color rgb="FF3E7D5A"/>
        <sz val="9"/>
        <rFont val="Inter"/>
      </rPr>
      <t xml:space="preserve">
Free</t>
    </r>
  </si>
  <si>
    <r>
      <rPr>
        <b/>
        <color rgb="FF2A2522"/>
        <sz val="10"/>
        <rFont val="Inter"/>
      </rPr>
      <t>Unicorn Gundam &amp; DiverCity Tokyo Plaza</t>
    </r>
    <r>
      <rPr>
        <color rgb="FF5C544E"/>
        <sz val="9"/>
        <rFont val="Inter"/>
      </rPr>
      <t xml:space="preserve">
@ DiverCity Tokyo Plaza</t>
    </r>
    <r>
      <rPr>
        <color rgb="FF3E7D5A"/>
        <sz val="9"/>
        <rFont val="Inter"/>
      </rPr>
      <t xml:space="preserve">
Free</t>
    </r>
  </si>
  <si>
    <t>10:00 AM</t>
  </si>
  <si>
    <r>
      <rPr>
        <b/>
        <color rgb="FF2A2522"/>
        <sz val="10"/>
        <rFont val="Inter"/>
      </rPr>
      <t>Tenryu-ji Temple</t>
    </r>
    <r>
      <rPr>
        <color rgb="FF5C544E"/>
        <sz val="9"/>
        <rFont val="Inter"/>
      </rPr>
      <t xml:space="preserve">
@ Tenryu-ji Temple</t>
    </r>
    <r>
      <rPr>
        <color rgb="FF3E7D5A"/>
        <sz val="9"/>
        <rFont val="Inter"/>
      </rPr>
      <t xml:space="preserve">
5 USD</t>
    </r>
  </si>
  <si>
    <r>
      <rPr>
        <b/>
        <color rgb="FF2A2522"/>
        <sz val="10"/>
        <rFont val="Inter"/>
      </rPr>
      <t>Nakamise-dori Market</t>
    </r>
    <r>
      <rPr>
        <color rgb="FF5C544E"/>
        <sz val="9"/>
        <rFont val="Inter"/>
      </rPr>
      <t xml:space="preserve">
@ Nakamise-dori Market</t>
    </r>
    <r>
      <rPr>
        <color rgb="FF3E7D5A"/>
        <sz val="9"/>
        <rFont val="Inter"/>
      </rPr>
      <t xml:space="preserve">
Free</t>
    </r>
  </si>
  <si>
    <t>11:00 AM</t>
  </si>
  <si>
    <r>
      <rPr>
        <b/>
        <color rgb="FF2A2522"/>
        <sz val="10"/>
        <rFont val="Inter"/>
      </rPr>
      <t>Hotel Check-in in Kyoto</t>
    </r>
    <r>
      <rPr>
        <color rgb="FF5C544E"/>
        <sz val="9"/>
        <rFont val="Inter"/>
      </rPr>
      <t xml:space="preserve">
@ Kyoto hotel area</t>
    </r>
    <r>
      <rPr>
        <color rgb="FF3E7D5A"/>
        <sz val="9"/>
        <rFont val="Inter"/>
      </rPr>
      <t xml:space="preserve">
Free</t>
    </r>
  </si>
  <si>
    <r>
      <rPr>
        <b/>
        <color rgb="FF2A2522"/>
        <sz val="10"/>
        <rFont val="Inter"/>
      </rPr>
      <t>Nijō Castle</t>
    </r>
    <r>
      <rPr>
        <color rgb="FF5C544E"/>
        <sz val="9"/>
        <rFont val="Inter"/>
      </rPr>
      <t xml:space="preserve">
@ Nijō Castle</t>
    </r>
    <r>
      <rPr>
        <color rgb="FF3E7D5A"/>
        <sz val="9"/>
        <rFont val="Inter"/>
      </rPr>
      <t xml:space="preserve">
5 USD</t>
    </r>
  </si>
  <si>
    <r>
      <rPr>
        <b/>
        <color rgb="FF2A2522"/>
        <sz val="10"/>
        <rFont val="Inter"/>
      </rPr>
      <t>Tokyo Skytree</t>
    </r>
    <r>
      <rPr>
        <color rgb="FF5C544E"/>
        <sz val="9"/>
        <rFont val="Inter"/>
      </rPr>
      <t xml:space="preserve">
@ Tokyo Skytree</t>
    </r>
    <r>
      <rPr>
        <color rgb="FF3E7D5A"/>
        <sz val="9"/>
        <rFont val="Inter"/>
      </rPr>
      <t xml:space="preserve">
25 USD</t>
    </r>
  </si>
  <si>
    <r>
      <rPr>
        <b/>
        <color rgb="FF2A2522"/>
        <sz val="10"/>
        <rFont val="Inter"/>
      </rPr>
      <t>Yoyogi Park</t>
    </r>
    <r>
      <rPr>
        <color rgb="FF5C544E"/>
        <sz val="9"/>
        <rFont val="Inter"/>
      </rPr>
      <t xml:space="preserve">
@ Yoyogi Park</t>
    </r>
    <r>
      <rPr>
        <color rgb="FF3E7D5A"/>
        <sz val="9"/>
        <rFont val="Inter"/>
      </rPr>
      <t xml:space="preserve">
Free</t>
    </r>
  </si>
  <si>
    <r>
      <rPr>
        <b/>
        <color rgb="FF2A2522"/>
        <sz val="10"/>
        <rFont val="Inter"/>
      </rPr>
      <t>Odaiba Marine Park &amp; Statue of Liberty Replica</t>
    </r>
    <r>
      <rPr>
        <color rgb="FF5C544E"/>
        <sz val="9"/>
        <rFont val="Inter"/>
      </rPr>
      <t xml:space="preserve">
@ Odaiba Marine Park</t>
    </r>
    <r>
      <rPr>
        <color rgb="FF3E7D5A"/>
        <sz val="9"/>
        <rFont val="Inter"/>
      </rPr>
      <t xml:space="preserve">
Free</t>
    </r>
  </si>
  <si>
    <t>12:00 PM</t>
  </si>
  <si>
    <r>
      <rPr>
        <b/>
        <color rgb="FF2A2522"/>
        <sz val="10"/>
        <rFont val="Inter"/>
      </rPr>
      <t>Kiyomizu-dera Temple</t>
    </r>
    <r>
      <rPr>
        <color rgb="FF5C544E"/>
        <sz val="9"/>
        <rFont val="Inter"/>
      </rPr>
      <t xml:space="preserve">
@ Kiyomizu-dera Temple</t>
    </r>
    <r>
      <rPr>
        <color rgb="FF3E7D5A"/>
        <sz val="9"/>
        <rFont val="Inter"/>
      </rPr>
      <t xml:space="preserve">
3 USD</t>
    </r>
  </si>
  <si>
    <r>
      <rPr>
        <b/>
        <color rgb="FF2A2522"/>
        <sz val="10"/>
        <rFont val="Inter"/>
      </rPr>
      <t>Arashiyama Monkey Park Iwatayama</t>
    </r>
    <r>
      <rPr>
        <color rgb="FF5C544E"/>
        <sz val="9"/>
        <rFont val="Inter"/>
      </rPr>
      <t xml:space="preserve">
@ Arashiyama Monkey Park Iwatayama</t>
    </r>
    <r>
      <rPr>
        <color rgb="FF3E7D5A"/>
        <sz val="9"/>
        <rFont val="Inter"/>
      </rPr>
      <t xml:space="preserve">
4 USD</t>
    </r>
  </si>
  <si>
    <r>
      <rPr>
        <b/>
        <color rgb="FF2A2522"/>
        <sz val="10"/>
        <rFont val="Inter"/>
      </rPr>
      <t>Travel to Shibuya Hotel &amp; Drop Luggage</t>
    </r>
    <r>
      <rPr>
        <color rgb="FF3E7D5A"/>
        <sz val="9"/>
        <rFont val="Inter"/>
      </rPr>
      <t xml:space="preserve">
5 USD</t>
    </r>
  </si>
  <si>
    <t>1:00 PM</t>
  </si>
  <si>
    <r>
      <rPr>
        <b/>
        <color rgb="FF2A2522"/>
        <sz val="10"/>
        <rFont val="Inter"/>
      </rPr>
      <t>Lunch: Yudofu in Arashiyama</t>
    </r>
    <r>
      <rPr>
        <color rgb="FF5C544E"/>
        <sz val="9"/>
        <rFont val="Inter"/>
      </rPr>
      <t xml:space="preserve">
@ Arashiyama</t>
    </r>
    <r>
      <rPr>
        <color rgb="FF3E7D5A"/>
        <sz val="9"/>
        <rFont val="Inter"/>
      </rPr>
      <t xml:space="preserve">
18 USD</t>
    </r>
  </si>
  <si>
    <r>
      <rPr>
        <b/>
        <color rgb="FF2A2522"/>
        <sz val="10"/>
        <rFont val="Inter"/>
      </rPr>
      <t>Lunch: Kyoto-style Tempura in Naka Ward</t>
    </r>
    <r>
      <rPr>
        <color rgb="FF3E7D5A"/>
        <sz val="9"/>
        <rFont val="Inter"/>
      </rPr>
      <t xml:space="preserve">
18 USD</t>
    </r>
  </si>
  <si>
    <r>
      <rPr>
        <b/>
        <color rgb="FF2A2522"/>
        <sz val="10"/>
        <rFont val="Inter"/>
      </rPr>
      <t>Lunch: Tonkotsu Ramen in Shibuya</t>
    </r>
    <r>
      <rPr>
        <color rgb="FF3E7D5A"/>
        <sz val="9"/>
        <rFont val="Inter"/>
      </rPr>
      <t xml:space="preserve">
15 USD</t>
    </r>
  </si>
  <si>
    <r>
      <rPr>
        <b/>
        <color rgb="FF2A2522"/>
        <sz val="10"/>
        <rFont val="Inter"/>
      </rPr>
      <t>Lunch: Tempura Don in Asakusa</t>
    </r>
    <r>
      <rPr>
        <color rgb="FF3E7D5A"/>
        <sz val="9"/>
        <rFont val="Inter"/>
      </rPr>
      <t xml:space="preserve">
18 USD</t>
    </r>
  </si>
  <si>
    <r>
      <rPr>
        <b/>
        <color rgb="FF2A2522"/>
        <sz val="10"/>
        <rFont val="Inter"/>
      </rPr>
      <t>Lunch: Gyudon in Harajuku</t>
    </r>
    <r>
      <rPr>
        <color rgb="FF3E7D5A"/>
        <sz val="9"/>
        <rFont val="Inter"/>
      </rPr>
      <t xml:space="preserve">
10 USD</t>
    </r>
  </si>
  <si>
    <r>
      <rPr>
        <b/>
        <color rgb="FF2A2522"/>
        <sz val="10"/>
        <rFont val="Inter"/>
      </rPr>
      <t>Lunch: Monjayaki in Odaiba</t>
    </r>
    <r>
      <rPr>
        <color rgb="FF3E7D5A"/>
        <sz val="9"/>
        <rFont val="Inter"/>
      </rPr>
      <t xml:space="preserve">
18 USD</t>
    </r>
  </si>
  <si>
    <t>2:00 PM</t>
  </si>
  <si>
    <r>
      <rPr>
        <b/>
        <color rgb="FF2A2522"/>
        <sz val="10"/>
        <rFont val="Inter"/>
      </rPr>
      <t>Lunch: Obanzai in Higashiyama</t>
    </r>
    <r>
      <rPr>
        <color rgb="FF5C544E"/>
        <sz val="9"/>
        <rFont val="Inter"/>
      </rPr>
      <t xml:space="preserve">
@ Higashiyama area</t>
    </r>
    <r>
      <rPr>
        <color rgb="FF3E7D5A"/>
        <sz val="9"/>
        <rFont val="Inter"/>
      </rPr>
      <t xml:space="preserve">
18 USD</t>
    </r>
  </si>
  <si>
    <r>
      <rPr>
        <b/>
        <color rgb="FF2A2522"/>
        <sz val="10"/>
        <rFont val="Inter"/>
      </rPr>
      <t>Kimono Tea Ceremony MAIKOYA Nishiki</t>
    </r>
    <r>
      <rPr>
        <color rgb="FF5C544E"/>
        <sz val="9"/>
        <rFont val="Inter"/>
      </rPr>
      <t xml:space="preserve">
@ Kimono Tea Ceremony MAIKOYA Nishiki</t>
    </r>
    <r>
      <rPr>
        <color rgb="FF3E7D5A"/>
        <sz val="9"/>
        <rFont val="Inter"/>
      </rPr>
      <t xml:space="preserve">
40 USD</t>
    </r>
  </si>
  <si>
    <r>
      <rPr>
        <b/>
        <color rgb="FF2A2522"/>
        <sz val="10"/>
        <rFont val="Inter"/>
      </rPr>
      <t>Hachiko Statue</t>
    </r>
    <r>
      <rPr>
        <color rgb="FF5C544E"/>
        <sz val="9"/>
        <rFont val="Inter"/>
      </rPr>
      <t xml:space="preserve">
@ Hachiko Statue</t>
    </r>
    <r>
      <rPr>
        <color rgb="FF3E7D5A"/>
        <sz val="9"/>
        <rFont val="Inter"/>
      </rPr>
      <t xml:space="preserve">
Free</t>
    </r>
    <r>
      <rPr>
        <color rgb="FFE8E1D9"/>
        <sz val="8"/>
        <rFont val="Inter"/>
      </rPr>
      <t xml:space="preserve">
---
</t>
    </r>
    <r>
      <rPr>
        <b/>
        <color rgb="FF2A2522"/>
        <sz val="10"/>
        <rFont val="Inter"/>
      </rPr>
      <t>Shibuya Sky</t>
    </r>
    <r>
      <rPr>
        <color rgb="FF5C544E"/>
        <sz val="9"/>
        <rFont val="Inter"/>
      </rPr>
      <t xml:space="preserve">
@ Shibuya Sky</t>
    </r>
    <r>
      <rPr>
        <color rgb="FF3E7D5A"/>
        <sz val="9"/>
        <rFont val="Inter"/>
      </rPr>
      <t xml:space="preserve">
25 USD</t>
    </r>
  </si>
  <si>
    <r>
      <rPr>
        <b/>
        <color rgb="FF2A2522"/>
        <sz val="10"/>
        <rFont val="Inter"/>
      </rPr>
      <t>Tokyo National Museum</t>
    </r>
    <r>
      <rPr>
        <color rgb="FF5C544E"/>
        <sz val="9"/>
        <rFont val="Inter"/>
      </rPr>
      <t xml:space="preserve">
@ Tokyo National Museum</t>
    </r>
    <r>
      <rPr>
        <color rgb="FF3E7D5A"/>
        <sz val="9"/>
        <rFont val="Inter"/>
      </rPr>
      <t xml:space="preserve">
10 USD</t>
    </r>
  </si>
  <si>
    <r>
      <rPr>
        <b/>
        <color rgb="FF2A2522"/>
        <sz val="10"/>
        <rFont val="Inter"/>
      </rPr>
      <t>Wander Takeshita Street</t>
    </r>
    <r>
      <rPr>
        <color rgb="FF5C544E"/>
        <sz val="9"/>
        <rFont val="Inter"/>
      </rPr>
      <t xml:space="preserve">
@ Takeshita Street</t>
    </r>
    <r>
      <rPr>
        <color rgb="FF3E7D5A"/>
        <sz val="9"/>
        <rFont val="Inter"/>
      </rPr>
      <t xml:space="preserve">
Free</t>
    </r>
  </si>
  <si>
    <r>
      <rPr>
        <b/>
        <color rgb="FF2A2522"/>
        <sz val="10"/>
        <rFont val="Inter"/>
      </rPr>
      <t>Miraikan (National Museum of Emerging Science and Innovation)</t>
    </r>
    <r>
      <rPr>
        <color rgb="FF5C544E"/>
        <sz val="9"/>
        <rFont val="Inter"/>
      </rPr>
      <t xml:space="preserve">
@ Miraikan</t>
    </r>
    <r>
      <rPr>
        <color rgb="FF3E7D5A"/>
        <sz val="9"/>
        <rFont val="Inter"/>
      </rPr>
      <t xml:space="preserve">
6 USD</t>
    </r>
  </si>
  <si>
    <t>3:00 PM</t>
  </si>
  <si>
    <r>
      <rPr>
        <b/>
        <color rgb="FF2A2522"/>
        <sz val="10"/>
        <rFont val="Inter"/>
      </rPr>
      <t>Wander Sannenzaka &amp; Ninenzaka Historic Streets</t>
    </r>
    <r>
      <rPr>
        <color rgb="FF5C544E"/>
        <sz val="9"/>
        <rFont val="Inter"/>
      </rPr>
      <t xml:space="preserve">
@ Sannenzaka</t>
    </r>
    <r>
      <rPr>
        <color rgb="FF3E7D5A"/>
        <sz val="9"/>
        <rFont val="Inter"/>
      </rPr>
      <t xml:space="preserve">
Free</t>
    </r>
  </si>
  <si>
    <r>
      <rPr>
        <b/>
        <color rgb="FF2A2522"/>
        <sz val="10"/>
        <rFont val="Inter"/>
      </rPr>
      <t>Kinkaku-ji (Golden Pavilion)</t>
    </r>
    <r>
      <rPr>
        <color rgb="FF5C544E"/>
        <sz val="9"/>
        <rFont val="Inter"/>
      </rPr>
      <t xml:space="preserve">
@ Kinkaku-ji</t>
    </r>
    <r>
      <rPr>
        <color rgb="FF3E7D5A"/>
        <sz val="9"/>
        <rFont val="Inter"/>
      </rPr>
      <t xml:space="preserve">
4 USD</t>
    </r>
  </si>
  <si>
    <r>
      <rPr>
        <b/>
        <color rgb="FF2A2522"/>
        <sz val="10"/>
        <rFont val="Inter"/>
      </rPr>
      <t>Wander Nishiki Market</t>
    </r>
    <r>
      <rPr>
        <color rgb="FF5C544E"/>
        <sz val="9"/>
        <rFont val="Inter"/>
      </rPr>
      <t xml:space="preserve">
@ Nishiki Market</t>
    </r>
    <r>
      <rPr>
        <color rgb="FF3E7D5A"/>
        <sz val="9"/>
        <rFont val="Inter"/>
      </rPr>
      <t xml:space="preserve">
Free</t>
    </r>
  </si>
  <si>
    <r>
      <rPr>
        <b/>
        <color rgb="FF2A2522"/>
        <sz val="10"/>
        <rFont val="Inter"/>
      </rPr>
      <t>Tokyo Metropolitan Government Building Observation Decks</t>
    </r>
    <r>
      <rPr>
        <color rgb="FF5C544E"/>
        <sz val="9"/>
        <rFont val="Inter"/>
      </rPr>
      <t xml:space="preserve">
@ Tokyo Metropolitan Government Building</t>
    </r>
    <r>
      <rPr>
        <color rgb="FF3E7D5A"/>
        <sz val="9"/>
        <rFont val="Inter"/>
      </rPr>
      <t xml:space="preserve">
Free</t>
    </r>
  </si>
  <si>
    <t>4:00 PM</t>
  </si>
  <si>
    <r>
      <rPr>
        <b/>
        <color rgb="FF2A2522"/>
        <sz val="10"/>
        <rFont val="Inter"/>
      </rPr>
      <t>Yasaka Shrine</t>
    </r>
    <r>
      <rPr>
        <color rgb="FF5C544E"/>
        <sz val="9"/>
        <rFont val="Inter"/>
      </rPr>
      <t xml:space="preserve">
@ Yasaka Shrine</t>
    </r>
    <r>
      <rPr>
        <color rgb="FF3E7D5A"/>
        <sz val="9"/>
        <rFont val="Inter"/>
      </rPr>
      <t xml:space="preserve">
Free</t>
    </r>
  </si>
  <si>
    <r>
      <rPr>
        <b/>
        <color rgb="FF2A2522"/>
        <sz val="10"/>
        <rFont val="Inter"/>
      </rPr>
      <t>Explore Shibuya Crossing &amp; Center Gai</t>
    </r>
    <r>
      <rPr>
        <color rgb="FF5C544E"/>
        <sz val="9"/>
        <rFont val="Inter"/>
      </rPr>
      <t xml:space="preserve">
@ Shibuya Crossing</t>
    </r>
    <r>
      <rPr>
        <color rgb="FF3E7D5A"/>
        <sz val="9"/>
        <rFont val="Inter"/>
      </rPr>
      <t xml:space="preserve">
Free</t>
    </r>
  </si>
  <si>
    <r>
      <rPr>
        <b/>
        <color rgb="FF2A2522"/>
        <sz val="10"/>
        <rFont val="Inter"/>
      </rPr>
      <t>Hotel Checkout &amp; Luggage Collection</t>
    </r>
    <r>
      <rPr>
        <color rgb="FF3E7D5A"/>
        <sz val="9"/>
        <rFont val="Inter"/>
      </rPr>
      <t xml:space="preserve">
Free</t>
    </r>
  </si>
  <si>
    <t>5:00 PM</t>
  </si>
  <si>
    <r>
      <rPr>
        <b/>
        <color rgb="FF2A2522"/>
        <sz val="10"/>
        <rFont val="Inter"/>
      </rPr>
      <t>Explore Nishiki Market</t>
    </r>
    <r>
      <rPr>
        <color rgb="FF5C544E"/>
        <sz val="9"/>
        <rFont val="Inter"/>
      </rPr>
      <t xml:space="preserve">
@ Nishiki Market</t>
    </r>
    <r>
      <rPr>
        <color rgb="FF3E7D5A"/>
        <sz val="9"/>
        <rFont val="Inter"/>
      </rPr>
      <t xml:space="preserve">
10 USD</t>
    </r>
  </si>
  <si>
    <r>
      <rPr>
        <b/>
        <color rgb="FF2A2522"/>
        <sz val="10"/>
        <rFont val="Inter"/>
      </rPr>
      <t>Ueno Park</t>
    </r>
    <r>
      <rPr>
        <color rgb="FF5C544E"/>
        <sz val="9"/>
        <rFont val="Inter"/>
      </rPr>
      <t xml:space="preserve">
@ Ueno Park</t>
    </r>
    <r>
      <rPr>
        <color rgb="FF3E7D5A"/>
        <sz val="9"/>
        <rFont val="Inter"/>
      </rPr>
      <t xml:space="preserve">
Free</t>
    </r>
  </si>
  <si>
    <r>
      <rPr>
        <b/>
        <color rgb="FF2A2522"/>
        <sz val="10"/>
        <rFont val="Inter"/>
      </rPr>
      <t>Shinjuku Gyoen National Garden</t>
    </r>
    <r>
      <rPr>
        <color rgb="FF5C544E"/>
        <sz val="9"/>
        <rFont val="Inter"/>
      </rPr>
      <t xml:space="preserve">
@ Shinjuku Gyoen National Garden</t>
    </r>
    <r>
      <rPr>
        <color rgb="FF3E7D5A"/>
        <sz val="9"/>
        <rFont val="Inter"/>
      </rPr>
      <t xml:space="preserve">
5 USD</t>
    </r>
  </si>
  <si>
    <r>
      <rPr>
        <b/>
        <color rgb="FF2A2522"/>
        <sz val="10"/>
        <rFont val="Inter"/>
      </rPr>
      <t>Depart from Narita International Airport (NRT)</t>
    </r>
    <r>
      <rPr>
        <color rgb="FF5C544E"/>
        <sz val="9"/>
        <rFont val="Inter"/>
      </rPr>
      <t xml:space="preserve">
@ Narita International Airport (NRT)</t>
    </r>
    <r>
      <rPr>
        <color rgb="FF3E7D5A"/>
        <sz val="9"/>
        <rFont val="Inter"/>
      </rPr>
      <t xml:space="preserve">
30 USD</t>
    </r>
  </si>
  <si>
    <t>7:00 PM</t>
  </si>
  <si>
    <r>
      <rPr>
        <b/>
        <color rgb="FF2A2522"/>
        <sz val="10"/>
        <rFont val="Inter"/>
      </rPr>
      <t>Dinner: Kyoto-style Ramen</t>
    </r>
    <r>
      <rPr>
        <color rgb="FF5C544E"/>
        <sz val="9"/>
        <rFont val="Inter"/>
      </rPr>
      <t xml:space="preserve">
@ Central Kyoto</t>
    </r>
    <r>
      <rPr>
        <color rgb="FF3E7D5A"/>
        <sz val="9"/>
        <rFont val="Inter"/>
      </rPr>
      <t xml:space="preserve">
15 USD</t>
    </r>
  </si>
  <si>
    <r>
      <rPr>
        <b/>
        <color rgb="FF2A2522"/>
        <sz val="10"/>
        <rFont val="Inter"/>
      </rPr>
      <t>Dinner: Okonomiyaki in Shimogyo Ward</t>
    </r>
    <r>
      <rPr>
        <color rgb="FF3E7D5A"/>
        <sz val="9"/>
        <rFont val="Inter"/>
      </rPr>
      <t xml:space="preserve">
20 USD</t>
    </r>
  </si>
  <si>
    <r>
      <rPr>
        <b/>
        <color rgb="FF2A2522"/>
        <sz val="10"/>
        <rFont val="Inter"/>
      </rPr>
      <t>Dinner: Tonkatsu in Ueno</t>
    </r>
    <r>
      <rPr>
        <color rgb="FF3E7D5A"/>
        <sz val="9"/>
        <rFont val="Inter"/>
      </rPr>
      <t xml:space="preserve">
20 USD</t>
    </r>
  </si>
  <si>
    <r>
      <rPr>
        <b/>
        <color rgb="FF2A2522"/>
        <sz val="10"/>
        <rFont val="Inter"/>
      </rPr>
      <t>Dinner: Vegetable Set Meal in Shinjuku</t>
    </r>
    <r>
      <rPr>
        <color rgb="FF3E7D5A"/>
        <sz val="9"/>
        <rFont val="Inter"/>
      </rPr>
      <t xml:space="preserve">
10 USD</t>
    </r>
  </si>
  <si>
    <t>8:00 PM</t>
  </si>
  <si>
    <r>
      <rPr>
        <b/>
        <color rgb="FF2A2522"/>
        <sz val="10"/>
        <rFont val="Inter"/>
      </rPr>
      <t>Dinner: Nishin Soba in Kawaramachi</t>
    </r>
    <r>
      <rPr>
        <color rgb="FF5C544E"/>
        <sz val="9"/>
        <rFont val="Inter"/>
      </rPr>
      <t xml:space="preserve">
@ Kawaramachi</t>
    </r>
    <r>
      <rPr>
        <color rgb="FF3E7D5A"/>
        <sz val="9"/>
        <rFont val="Inter"/>
      </rPr>
      <t xml:space="preserve">
18 USD</t>
    </r>
  </si>
  <si>
    <r>
      <rPr>
        <b/>
        <color rgb="FF2A2522"/>
        <sz val="10"/>
        <rFont val="Inter"/>
      </rPr>
      <t>Dinner: Yakitori in Shinjuku</t>
    </r>
    <r>
      <rPr>
        <color rgb="FF3E7D5A"/>
        <sz val="9"/>
        <rFont val="Inter"/>
      </rPr>
      <t xml:space="preserve">
18 USD</t>
    </r>
  </si>
  <si>
    <t>Trip Budget</t>
  </si>
  <si>
    <t>Category</t>
  </si>
  <si>
    <t>Amount</t>
  </si>
  <si>
    <t>Local Transport</t>
  </si>
  <si>
    <t>USD 150</t>
  </si>
  <si>
    <t>Accommodation</t>
  </si>
  <si>
    <t>USD 700</t>
  </si>
  <si>
    <t>Food</t>
  </si>
  <si>
    <t>USD 250</t>
  </si>
  <si>
    <t>Activities</t>
  </si>
  <si>
    <t>USD 100</t>
  </si>
  <si>
    <t>TOTAL</t>
  </si>
  <si>
    <t>Daily Average</t>
  </si>
  <si>
    <t>~171 USD</t>
  </si>
  <si>
    <t>Track Your Actual Spending</t>
  </si>
  <si>
    <t>Date</t>
  </si>
  <si>
    <t>Item</t>
  </si>
  <si>
    <t>Paid by</t>
  </si>
  <si>
    <t>SPENT</t>
  </si>
  <si>
    <t>Split by Traveler</t>
  </si>
  <si>
    <t>Traveler</t>
  </si>
  <si>
    <t>Paid</t>
  </si>
  <si>
    <t>Day</t>
  </si>
  <si>
    <t>Hotel Name</t>
  </si>
  <si>
    <t>Area</t>
  </si>
  <si>
    <t>Rating</t>
  </si>
  <si>
    <t>Address</t>
  </si>
  <si>
    <t>Day 1</t>
  </si>
  <si>
    <t>Gion/Higashiyama</t>
  </si>
  <si>
    <t>This area is ideal for its traditional atmosphere, proximity to many historic temples, shrines, and pedestrian streets like Sannenzaka. It offers excellent dining options and is well-connected by public transport to other parts of Kyoto.</t>
  </si>
  <si>
    <t>Day 2</t>
  </si>
  <si>
    <t>This area is ideal for its traditional atmosphere, proximity to many historic and spiritual sites, and excellent access to local dining and evening entertainment.</t>
  </si>
  <si>
    <t>Day 3</t>
  </si>
  <si>
    <t>Central to many historic sites like Kiyomizu-dera and Yasaka Shrine. Offers charming traditional atmosphere with easy access to restaurants and public transport, providing an authentic Kyoto experience.</t>
  </si>
  <si>
    <t>Day 4</t>
  </si>
  <si>
    <t>Shibuya</t>
  </si>
  <si>
    <t>Shibuya is an excellent base for exploring Tokyo, known for its vibrant atmosphere, modern attractions like Shibuya Sky and the famous Shibuya Crossing, and an abundance of dining and shopping options. It's also a major transport hub, offering convenient access to other key Tokyo neighborhoods for the rest of your trip.</t>
  </si>
  <si>
    <t>Day 5</t>
  </si>
  <si>
    <t>Known for its vibrant atmosphere, excellent transport links, and proximity to shopping, dining, and entertainment. Offers easy access to other Tokyo districts.</t>
  </si>
  <si>
    <t>Day 6</t>
  </si>
  <si>
    <t>Central location with excellent transit connections, vibrant nightlife, shopping, and dining options. Also provides easy access to Harajuku and Shinjuku.</t>
  </si>
  <si>
    <t>Day 7</t>
  </si>
  <si>
    <t>The Shibuya area offers excellent access to shopping, dining, and major transportation hubs, making it a convenient base for exploring Tokyo.</t>
  </si>
  <si>
    <t>Bookings &amp; Confirmations</t>
  </si>
  <si>
    <t>Flights</t>
  </si>
  <si>
    <t>Airline</t>
  </si>
  <si>
    <t>Flight #</t>
  </si>
  <si>
    <t>Confirmation / PNR</t>
  </si>
  <si>
    <t>Seat</t>
  </si>
  <si>
    <t>Departure</t>
  </si>
  <si>
    <t>Arrival</t>
  </si>
  <si>
    <t>Notes</t>
  </si>
  <si>
    <t>Hotels</t>
  </si>
  <si>
    <t>Hotel</t>
  </si>
  <si>
    <t>Confirmation #</t>
  </si>
  <si>
    <t>Phone</t>
  </si>
  <si>
    <t>Check-in</t>
  </si>
  <si>
    <t>Check-out</t>
  </si>
  <si>
    <t>Room</t>
  </si>
  <si>
    <t>Car Rental</t>
  </si>
  <si>
    <t>Company</t>
  </si>
  <si>
    <t>Pick-up Date/Time</t>
  </si>
  <si>
    <t>Pick-up Location</t>
  </si>
  <si>
    <t>Drop-off Date/Time</t>
  </si>
  <si>
    <t>Drop-off Location</t>
  </si>
  <si>
    <t>Vehicle</t>
  </si>
  <si>
    <t>Emergency Contacts</t>
  </si>
  <si>
    <t>Name</t>
  </si>
  <si>
    <t>Relationship</t>
  </si>
  <si>
    <t>Email</t>
  </si>
  <si>
    <t>Must-Have Kyoto Experiences</t>
  </si>
  <si>
    <t>7 of 9 experiences covered</t>
  </si>
  <si>
    <t>Experience</t>
  </si>
  <si>
    <t>Status</t>
  </si>
  <si>
    <t>Detail</t>
  </si>
  <si>
    <t>⛩️</t>
  </si>
  <si>
    <t>Ancient Temples &amp; Shrines</t>
  </si>
  <si>
    <t>Included</t>
  </si>
  <si>
    <t>Day 2: Kinkaku-ji (Golden Pavilion)</t>
  </si>
  <si>
    <t>🏙️</t>
  </si>
  <si>
    <t>Vibrant Urban Districts &amp; Pop Culture</t>
  </si>
  <si>
    <t>Day 4: Explore Shibuya Crossing &amp; Center Gai</t>
  </si>
  <si>
    <t>🍜</t>
  </si>
  <si>
    <t>Authentic Japanese Culinary Journey</t>
  </si>
  <si>
    <t>Day 1: Explore Nishiki Market</t>
  </si>
  <si>
    <t>🏞️</t>
  </si>
  <si>
    <t>Iconic Natural &amp; Scenic Views</t>
  </si>
  <si>
    <t>Day 2: Arashiyama Bamboo Forest and Togetsukyo Bridge</t>
  </si>
  <si>
    <t>🏯</t>
  </si>
  <si>
    <t>A Historic Japanese Castle Tour</t>
  </si>
  <si>
    <t>Day 3: Nijō Castle</t>
  </si>
  <si>
    <t>🌸</t>
  </si>
  <si>
    <t>A Serene Traditional Japanese Garden Experience</t>
  </si>
  <si>
    <t>Day 6: Shinjuku Gyoen National Garden</t>
  </si>
  <si>
    <t>A Hands-On Japanese Cooking Class</t>
  </si>
  <si>
    <t>Not covered</t>
  </si>
  <si>
    <t>e.g., Tokyo Kitchen, Kyoto Cooking Class</t>
  </si>
  <si>
    <t>🖼️</t>
  </si>
  <si>
    <t>A Modern Art Gallery or Architectural Landmark</t>
  </si>
  <si>
    <t>Day 5: Tokyo Skytree</t>
  </si>
  <si>
    <t>♨️</t>
  </si>
  <si>
    <t>A Relaxing Onsen Hot Spring Experience</t>
  </si>
  <si>
    <t>e.g., Hakone Yuryo, Arima Onsen</t>
  </si>
  <si>
    <t>Food Guide</t>
  </si>
  <si>
    <t>Tokyo thrives on high-low dining, where Michelin-starred ramen and tempura bars offer affordable lunch sets that are triple the price at dinner. Department store depachika food halls and Shinjuku's Omoide Yokocho yakitori alleys are essential eating formats. An early morning ramen breakfast near the old Tsukiji market is a uniquely Tokyo tradition.</t>
  </si>
  <si>
    <t>Must-Try Dishes</t>
  </si>
  <si>
    <t>Dish</t>
  </si>
  <si>
    <t>Description</t>
  </si>
  <si>
    <t>Price</t>
  </si>
  <si>
    <t>Where to Try</t>
  </si>
  <si>
    <t>Onigiri</t>
  </si>
  <si>
    <t>Portable rice balls, often triangular, filled with various ingredients like salted salmon, pickled plum (umeboshi), or tuna mayo, wrapped in nori seaweed.</t>
  </si>
  <si>
    <t>USD 1-4</t>
  </si>
  <si>
    <t>Any convenience store (konbini) or supermarket</t>
  </si>
  <si>
    <t>Gyudon</t>
  </si>
  <si>
    <t>Thinly sliced beef and onions simmered in a sweet soy sauce broth, served over a bowl of rice; a quick, affordable, and satisfying staple often found at 24/7 chains.</t>
  </si>
  <si>
    <t>USD 4-9</t>
  </si>
  <si>
    <t>Matsuya, Sukiya, or Yoshinoya (chains)</t>
  </si>
  <si>
    <t>Kitsune Udon</t>
  </si>
  <si>
    <t>Thick wheat noodles in a dashi broth, topped with sweet deep-fried tofu pockets (aburaage) that soak up the flavorful soup.</t>
  </si>
  <si>
    <t>USD 6-12</t>
  </si>
  <si>
    <t>Any Udon specialty shop or train station stand</t>
  </si>
  <si>
    <t>Tonkotsu Ramen</t>
  </si>
  <si>
    <t>A rich, milky broth made from simmered pork bones, often served with thin, firm noodles and chashu pork; Fukuoka is its birthplace, but it's perfected in various styles across Japan.</t>
  </si>
  <si>
    <t>USD 8-15</t>
  </si>
  <si>
    <t>Ichiran or Ippudo (chains), Shinjuku Golden Gai (Tokyo)</t>
  </si>
  <si>
    <t>Yakitori</t>
  </si>
  <si>
    <t>Skewered and grilled chicken pieces (various parts like thigh, skin, liver, meatballs), seasoned with salt or tare (sweet soy sauce glaze); best enjoyed with a cold beer.</t>
  </si>
  <si>
    <t>USD 10-30</t>
  </si>
  <si>
    <t>Shinjuku Omoide Yokocho (Tokyo)</t>
  </si>
  <si>
    <t>Tempura</t>
  </si>
  <si>
    <t>Lightly battered and deep-fried seafood and seasonal vegetables, served immediately for crispness; look for dedicated tempura-ya for the best experience where the chef fries each piece individually.</t>
  </si>
  <si>
    <t>USD 12-35</t>
  </si>
  <si>
    <t>Asakusa (Tokyo) for traditional spots</t>
  </si>
  <si>
    <t>Sushi/Sashimi</t>
  </si>
  <si>
    <t>Fresh fish, expertly sliced and often lightly vinegared rice; the quality and variety at even mid-tier places is far superior to outside Japan.</t>
  </si>
  <si>
    <t>USD 15-50</t>
  </si>
  <si>
    <t>Tsukiji Outer Market (Tokyo) or any dedicated sushi-ya</t>
  </si>
  <si>
    <t>Takoyaki</t>
  </si>
  <si>
    <t>Ball-shaped snacks made from a wheat-flour batter filled with diced octopus, pickled ginger, and green onion, cooked in special molded pans and brushed with sauce.</t>
  </si>
  <si>
    <t>Dotonbori</t>
  </si>
  <si>
    <t>Food Neighborhoods</t>
  </si>
  <si>
    <t>Nishiki Market (Kyoto) — Known as 'Kyoto's Kitchen', offering a wide array of traditional Kyoto foods, fresh produce, pickles, sweets, and snacks from centuries-old vendors.</t>
  </si>
  <si>
    <t>Tsukiji Outer Market (Tokyo) — Fresh seafood stalls, sushi breakfasts, ramen, and street food. It's the go-to for fish, though the main wholesale market moved to Toyosu.</t>
  </si>
  <si>
    <t>Dotonbori (Osaka) — Osaka's vibrant street food scene, famous for Okonomiyaki, Takoyaki, and Kushikatsu, with flashy neon signs and a lively atmosphere.</t>
  </si>
  <si>
    <t>Dietary Tips</t>
  </si>
  <si>
    <t>Vegetarian options, while not always obvious, exist; look for tempura (60-80% veggies), udon/soba, or 'shojin ryori' (Buddhist vegan cuisine). For allergies, carry a translated allergy card as English menus may not detail all ingredients.</t>
  </si>
  <si>
    <t>Food Etiquette</t>
  </si>
  <si>
    <t>Table manners are generally formal. Do not stick chopsticks vertically into your rice. Slurping noodles and soup is acceptable, even encouraged, to show enjoyment. It is rude to blow your nose at the table.</t>
  </si>
  <si>
    <t>Shopping Guide</t>
  </si>
  <si>
    <t>Japan's shopping landscape is a delightful blend of ancient craftsmanship, cutting-edge technology, and minimalist design, where quality and presentation are paramount. Major cities like Tokyo offer specialized districts for nearly every interest, while traditional markets in Kyoto offer local food and artisan goods. Generally, prices are fixed, and service is excellent.</t>
  </si>
  <si>
    <t>Souvenirs &amp; Local Buys</t>
  </si>
  <si>
    <t>Where to Buy</t>
  </si>
  <si>
    <t>Anime/Manga Merchandise</t>
  </si>
  <si>
    <t>Character goods, official figures, and limited-edition merchandise from series that often never leave Japan are abundant and of high quality.</t>
  </si>
  <si>
    <t>USD 10-200</t>
  </si>
  <si>
    <t>Akihabara Radio Kaikan, Nakano Broadway, Animate Ikebukuro, Mandarake.</t>
  </si>
  <si>
    <t>Matcha &amp; Ceremonial Green Tea</t>
  </si>
  <si>
    <t>Experience the depth of flavor and quality of genuine ceremonial grade matcha and single-origin green teas that are unparalleled outside Japan.</t>
  </si>
  <si>
    <t>USD 15-150</t>
  </si>
  <si>
    <t>Ippodo Tea Kyoto Main Store; Uji region tea shops; various tea specialty stores in department stores.</t>
  </si>
  <si>
    <t>Japanese Kitchen Knives</t>
  </si>
  <si>
    <t>Hand-forged carbon steel blades with a sharpness and balance that Western knives can't match; many makers have been in business for generations.</t>
  </si>
  <si>
    <t>USD 60-600</t>
  </si>
  <si>
    <t>Kappabashi Kitchen Town; Aritsugu in Nishiki Market for Kyoto.</t>
  </si>
  <si>
    <t>Muji Homeware &amp; Stationery</t>
  </si>
  <si>
    <t>Minimalist notebooks, pens, and household items are 30-50% cheaper than abroad with a much broader catalog than any non-Japanese Muji store.</t>
  </si>
  <si>
    <t>USD 5-80</t>
  </si>
  <si>
    <t>Muji flagship Ginza (6 floors); Muji Yurakucho for the largest food section.</t>
  </si>
  <si>
    <t>High-Quality Japanese Stationery</t>
  </si>
  <si>
    <t>Discover exquisitely designed pens, notebooks, and paper goods from brands like Pilot, Platinum, Midori, and Traveler's Company that offer unmatched quality and user experience.</t>
  </si>
  <si>
    <t>USD 5-100</t>
  </si>
  <si>
    <t>Itoya Ginza, Tokyu Hands, Loft, or specialist stationery shops.</t>
  </si>
  <si>
    <t>Uniqlo Heattech or Ultralight Down Jacket</t>
  </si>
  <si>
    <t>Stock up on Uniqlo's innovative thermal wear or lightweight down jackets, which offer superior quality, design, and a wider range of colors/sizes than international stores, often at better prices.</t>
  </si>
  <si>
    <t>USD 15-80</t>
  </si>
  <si>
    <t>Uniqlo Ginza Global Flagship Store, Shinjuku West Gate Store, or any large Uniqlo outlet.</t>
  </si>
  <si>
    <t>Local Info</t>
  </si>
  <si>
    <t>Currency</t>
  </si>
  <si>
    <t>Japanese Yen (JPY)</t>
  </si>
  <si>
    <t>Tipping</t>
  </si>
  <si>
    <t>Tipping is not customary in Japan and is generally not expected or accepted in restaurants, hotels, or taxis. Service charges are usually included in prices where applicable.</t>
  </si>
  <si>
    <t>Emergency Number</t>
  </si>
  <si>
    <t>110 (police), 119 (fire and ambulance). For non-emergency tourist inquiries, call the Japan National Tourism Organization (JNTO) hotline: 050-3816-2787.</t>
  </si>
  <si>
    <t>Useful Phrases</t>
  </si>
  <si>
    <t>Sumimasen - Excuse me / I'm sorry</t>
  </si>
  <si>
    <t>Arigato gozaimasu - Thank you very much</t>
  </si>
  <si>
    <t>Konnichiwa - Hello (daytime)</t>
  </si>
  <si>
    <t>Onegaishimasu - Please (when asking for something)</t>
  </si>
  <si>
    <t>Eigo ga hanasemasu ka? - Do you speak English?</t>
  </si>
  <si>
    <t>Kanpai! - Cheers!</t>
  </si>
  <si>
    <t>Budget Tips</t>
  </si>
  <si>
    <t>Tip</t>
  </si>
  <si>
    <t>Practical</t>
  </si>
  <si>
    <t>Japan is mid-priced; expect casual lunches to cost ¥1,000-1,800 (~$7-12) and decent hotels around ¥12,000-20,000 (~$80-135) per night. Tap water is safe everywhere, and konbini (convenience store) meals offer great value for quick, affordable options.</t>
  </si>
  <si>
    <t>Saving</t>
  </si>
  <si>
    <t>Utilize a Mobile Suica or Pasmo card for all local trains and buses in Tokyo and Kyoto; load ¥3,000-5,000 (~$20-35) for your initial balance, as individual rides are typically ¥150-500 (~$1-3.50), significantly cheaper than taxis.</t>
  </si>
  <si>
    <t>Stretch your $250 food budget by relying on 'konbini' convenience stores for breakfast and many lunches, where a satisfying meal costs ¥500-800 (~$3.50-5.50). For dinner, seek out local eateries offering set menus (teishoku) often priced around ¥1,000-1,500 (~$7-10).</t>
  </si>
  <si>
    <t>Given your lean $100 activity budget, focus on free cultural sites like Meiji Jingu Shrine in Tokyo and Fushimi Inari Shrine in Kyoto. Many temples and gardens in Kyoto have modest entrance fees of ¥300-600 (~$2-4), which are more budget-friendly than larger attractions.</t>
  </si>
  <si>
    <t>For your $100/night accommodation target, prioritize clean and efficient business hotels like Toyoko Inn or Dormy Inn. While rooms are compact, they offer consistent quality, safety, and are a reliable way to stay within budget.</t>
  </si>
  <si>
    <t>Booking Checklist</t>
  </si>
  <si>
    <t>City</t>
  </si>
  <si>
    <t>☐</t>
  </si>
  <si>
    <t>Kimono Tea Ceremony at MAIKOYA Nishiki</t>
  </si>
  <si>
    <t>Kyoto</t>
  </si>
  <si>
    <t>Book 2 weeks ahead — Popular tea ceremonies, especially those with kimono experiences, can fill up quickly, particularly for specific time slots. Booking in advance secures your spot.</t>
  </si>
  <si>
    <t>Shibuya Sky Timed Entry Ticket</t>
  </si>
  <si>
    <t>Tokyo</t>
  </si>
  <si>
    <t>Book 3 days ahead — Shibuya Sky tickets are for timed entry and often sell out, particularly for popular sunset slots. Booking online in advance is recommended to secure your preferred time.</t>
  </si>
  <si>
    <t>Tokyo Skytree Tembo Deck &amp; Galleria Timed Entry</t>
  </si>
  <si>
    <t>Book 1 month ahead — While tickets can be purchased on the day, booking Tokyo Skytree tickets online in advance (especially for evening/sunset views) saves time by allowing you to bypass queues and guarantees entry for specific time slots.</t>
  </si>
  <si>
    <t>Packing List</t>
  </si>
  <si>
    <t>Small wheeled suitcase (large backpacks can be awkward on trains)</t>
  </si>
  <si>
    <t>Yen cash (¥20,000-¥30,000 for smaller shops, street food)</t>
  </si>
  <si>
    <t>Slip-on shoes (frequent removal at temples, ryokans)</t>
  </si>
  <si>
    <t>Mobile Suica/Pasmo (loaded on phone)</t>
  </si>
  <si>
    <t>Offline Google Maps + Translate (pre-downloaded Japanese packs)</t>
  </si>
  <si>
    <t>Compact umbrella (for sudden rain any season)</t>
  </si>
  <si>
    <t>Small plastic bag for trash (public bins are rare)</t>
  </si>
  <si>
    <t>Layered shirts + cardigan (heated indoors, cold outdoors)</t>
  </si>
  <si>
    <t>Lightweight cross-body bag (easier in crowded metro)</t>
  </si>
  <si>
    <t>Small quick-dry towel (for onsen or public restrooms)</t>
  </si>
  <si>
    <t>Eye mask (if sensitive to light in hotels)</t>
  </si>
  <si>
    <t>Moisture-wicking socks (for extensive walking)</t>
  </si>
  <si>
    <t>Travel Tips</t>
  </si>
  <si>
    <t>Set up a Mobile Suica (or Pasmo) on your phone before departure; it's a must-have for all public transit in Tokyo and Kyoto and many convenience stores.</t>
  </si>
  <si>
    <t>Use Google Maps extensively for all train travel in major cities like Tokyo; it works exceptionally well for specific routes, platforms, and estimated times.</t>
  </si>
  <si>
    <t>In large cities like Tokyo, pick just a few neighborhoods per day to explore to avoid burnout from constant cross-city travel and maximize your experience.</t>
  </si>
  <si>
    <t>Consider a small wheel suitcase over a large backpack for navigating crowded train stations and streets, as Japanese often use compact luggage.</t>
  </si>
  <si>
    <t>When boarding a bus, especially in Kyoto suburbs, always grab a numbered ticket immediately upon entry, as fares are often determined by your stop.</t>
  </si>
  <si>
    <t>Make Tokyo your first stop in Japan; it offers more readily available English signage and information, making it easier to adjust initially.</t>
  </si>
  <si>
    <t>If you encounter 'shoulder checking' (deliberate bumping) as a woman, especially in crowded areas, report it immediately to station staff or a Koban (police box).</t>
  </si>
  <si>
    <t>Visa, Safety &amp; Cultural Notes</t>
  </si>
  <si>
    <t>Visa &amp; Entry</t>
  </si>
  <si>
    <t>Most citizens from countries like the US, Canada, UK, EU, Australia, and New Zealand can enter Japan visa-free for up to 90 days for tourism. Indian citizens typically require an e-Visa, which can take several days to process. All travelers need a passport valid for at least six months beyond their intended stay. For other nationalities, check the official website of the Ministry of Foreign Affairs of Japan for specific requirements.</t>
  </si>
  <si>
    <t>Travel Essentials</t>
  </si>
  <si>
    <t>Connectivity</t>
  </si>
  <si>
    <t>WiFi</t>
  </si>
  <si>
    <t>Free WiFi is not common in Tokyo or other major cities, and often requires registration even where available. Hotels generally offer reliable WiFi. You may find free WiFi at major transport hubs like ports or some larger hotels, but don't rely on it for consistent connectivity.</t>
  </si>
  <si>
    <t>Provider</t>
  </si>
  <si>
    <t>Type</t>
  </si>
  <si>
    <t>Data</t>
  </si>
  <si>
    <t>Cost</t>
  </si>
  <si>
    <t>Airalo/Holafly eSIM (various)</t>
  </si>
  <si>
    <t>$10-30 for 7-15 days / 5-10GB</t>
  </si>
  <si>
    <t>NTT Docomo/Softbank Physical SIM</t>
  </si>
  <si>
    <t>Varies, e.g., ~$30 for 7 days / unlimited data</t>
  </si>
  <si>
    <t>Useful Apps</t>
  </si>
  <si>
    <t>Mobile Suica (or Pasmo) — Seamless payment for all trains, buses, and many vending machines/convenience stores., Google Maps — Essential for accurate train and subway navigation, including platform numbers and transfer information., Google Translate — Use the camera function for translating menus, signs, and other Japanese text instantly.</t>
  </si>
  <si>
    <t>Tips</t>
  </si>
  <si>
    <t>It is highly recommended to set up an eSIM and pre-load Mobile Suica to your phone (via Apple Pay/Google Pay) before arriving in Japan for immediate connectivity and transit ease.</t>
  </si>
  <si>
    <t>Safety &amp; Travel Advisory</t>
  </si>
  <si>
    <t>US State Department</t>
  </si>
  <si>
    <t>https://travel.state.gov/content/travel/en/traveladvisories/traveladvisories.html</t>
  </si>
  <si>
    <t>UK Foreign Office</t>
  </si>
  <si>
    <t>https://www.gov.uk/foreign-travel-advice/japan</t>
  </si>
  <si>
    <t>Payment &amp; Currency</t>
  </si>
  <si>
    <t>Cash Culture</t>
  </si>
  <si>
    <t>Cash is still widely used, especially at small shops and rural areas</t>
  </si>
  <si>
    <t>Credit Cards</t>
  </si>
  <si>
    <t>Accepted at major stores and hotels; less common at small restaurants</t>
  </si>
  <si>
    <t>Contactless</t>
  </si>
  <si>
    <t>IC cards (Suica/Pasmo) widely accepted at convenience stores and transit</t>
  </si>
  <si>
    <t>Carry cash — many places are cash-only. 7-Eleven ATMs accept foreign cards.</t>
  </si>
  <si>
    <t>Electric Sockets</t>
  </si>
  <si>
    <t>Socket Types</t>
  </si>
  <si>
    <t>Type A — Two flat parallel pins (North America, Japan), Type B — Two flat pins + round ground (North America)</t>
  </si>
  <si>
    <t>Voltage</t>
  </si>
  <si>
    <t>100V</t>
  </si>
  <si>
    <t>Frequency</t>
  </si>
  <si>
    <t>50/60Hz</t>
  </si>
  <si>
    <t>Frequently Asked Questions</t>
  </si>
  <si>
    <t>Question</t>
  </si>
  <si>
    <t>Answer</t>
  </si>
  <si>
    <t>Do I need a visa to visit Japan?</t>
  </si>
  <si>
    <t>Most major Western nationalities (US, UK, EU, Australia) enjoy visa-free entry for tourism for up to 90 days. Indian citizens typically require an e-Visa. All passports should be valid for at least six months beyond your stay. Always verify the latest requirements with the official Japanese Ministry of Foreign Affairs website for your specific nationality.</t>
  </si>
  <si>
    <t>Is Japan safe for solo female travelers?</t>
  </si>
  <si>
    <t>Japan is globally renowned as one of the safest countries, and major cities like Tokyo and Kyoto are very safe for solo female travelers, even at night. Street crime is exceptionally low. However, be aware of specific incidents like 'shoulder checking' in crowded areas; if it occurs, report it to nearby station staff or a police box (Koban).</t>
  </si>
  <si>
    <t>How do I use public transport in Japan?</t>
  </si>
  <si>
    <t>Public transport is highly efficient. The easiest way is to use a pre-loaded Mobile Suica or Pasmo card on your phone, which works on nearly all trains and buses across major cities. Google Maps is indispensable for navigating routes and schedules. Avoid peak rush hours on commuter lines if possible, but generally, the system is clean and punctual.</t>
  </si>
  <si>
    <t>What is the best way to stay connected in Japan?</t>
  </si>
  <si>
    <t>The most convenient option is to activate an eSIM (e.g., Airalo, Holafly) before you depart, ensuring you have data upon arrival. Physical SIM cards can also be purchased at major airports like Narita or Haneda. Free public WiFi is scarce and often requires registration, so rely on your mobile data or hotel WiFi.</t>
  </si>
  <si>
    <t>What are essential items to pack for Japan?</t>
  </si>
  <si>
    <t>Pack yen cash for smaller purchases, slip-on shoes for frequent removal at temples/ryokans, and a small wheeled suitcase for easier navigation. Also useful are a compact umbrella for sudden rain, a small plastic bag for trash due to rare public bins, and offline maps/translate apps for navigation and communication without constant data.</t>
  </si>
  <si>
    <t>When is the best time to visit Japan?</t>
  </si>
  <si>
    <t>The most popular times are spring (March-April) for cherry blossoms and autumn (October-November) for fall foliage, both offering mild temperatures and beautiful scenery. Be prepared for crowds during these seasons. Summer is hot and humid, while winter is colder but quieter, ideal for skiing or budget travel outside peak times.</t>
  </si>
  <si>
    <t>What are some key cultural norms to be aware of in Japan?</t>
  </si>
  <si>
    <t>Always remove your shoes at the genkan (raised entryway) of homes, ryokans, or some restaurants; use provided slippers but take them off before stepping onto tatami. Slurping noodles is a sign of enjoyment. Avoid loud conversations on public transport, and do not stick chopsticks upright in rice or pass food chopstick-to-chopstick. Tipping is not customary.</t>
  </si>
  <si>
    <t>How should I get around Tokyo efficiently?</t>
  </si>
  <si>
    <t>Tokyo's vastness makes efficient navigation key. Use Google Maps with a Mobile Suica for seamless train and subway travel. Focus on exploring specific neighborhoods thoroughly each day rather than constantly crossing the city. The Yamanote Line is a convenient loop for many major hubs.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</si>
</sst>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color theme="1"/>
      <family val="2"/>
      <scheme val="minor"/>
      <sz val="11"/>
      <name val="Calibri"/>
    </font>
    <font>
      <b/>
      <color rgb="FFFFFFFF"/>
      <sz val="16"/>
      <name val="Crimson Pro"/>
    </font>
    <font>
      <b/>
      <color rgb="FFE8A832"/>
      <sz val="10"/>
      <name val="Inter"/>
    </font>
    <font>
      <u/>
      <color rgb="FF1D4ED8"/>
      <sz val="11"/>
      <name val="Inter"/>
    </font>
    <font>
      <b/>
      <color rgb="FF2A2522"/>
      <sz val="11"/>
      <name val="Inter"/>
    </font>
    <font>
      <color rgb="FF2A2522"/>
      <sz val="11"/>
      <name val="Inter"/>
    </font>
    <font>
      <b/>
      <color rgb="FFE8A832"/>
      <sz val="12"/>
      <name val="Inter"/>
    </font>
    <font>
      <color rgb="FF2A2522"/>
      <sz val="10"/>
      <name val="Inter"/>
    </font>
    <font>
      <i/>
      <color rgb="FFE8A832"/>
      <sz val="11"/>
    </font>
    <font>
      <b/>
      <color rgb="FFFFFFFF"/>
      <sz val="10"/>
      <name val="Inter"/>
    </font>
    <font>
      <b/>
      <color rgb="FFC75B39"/>
      <sz val="10"/>
      <name val="Inter"/>
    </font>
    <font>
      <b/>
      <color rgb="FFFFFFFF"/>
      <sz val="11"/>
      <name val="Inter"/>
    </font>
    <font>
      <b/>
      <color rgb="FF2A2522"/>
      <sz val="10"/>
      <name val="Inter"/>
    </font>
    <font>
      <color rgb="FF5C544E"/>
      <sz val="10"/>
      <name val="Inter"/>
    </font>
    <font>
      <i/>
      <color rgb="FF5C544E"/>
      <sz val="10"/>
      <name val="Inter"/>
    </font>
    <font>
      <color rgb="FF3E7D5A"/>
      <sz val="10"/>
      <name val="Inter"/>
    </font>
    <font>
      <color rgb="FFB3422F"/>
      <sz val="10"/>
      <name val="Inter"/>
    </font>
    <font>
      <sz val="14"/>
      <name val="Inter"/>
    </font>
    <font>
      <u/>
      <color rgb="FF1D4ED8"/>
      <sz val="10"/>
      <name val="Inter"/>
    </font>
  </fonts>
  <fills count="7">
    <fill>
      <patternFill patternType="none"/>
    </fill>
    <fill>
      <patternFill patternType="gray125"/>
    </fill>
    <fill>
      <patternFill patternType="solid">
        <fgColor rgb="FFC75B39"/>
      </patternFill>
    </fill>
    <fill>
      <patternFill patternType="solid">
        <fgColor rgb="FFFCFAF7"/>
      </patternFill>
    </fill>
    <fill>
      <patternFill patternType="solid">
        <fgColor rgb="FFF7F1E8"/>
      </patternFill>
    </fill>
    <fill>
      <patternFill patternType="solid">
        <fgColor rgb="FFFFFBEB"/>
      </patternFill>
    </fill>
    <fill>
      <patternFill patternType="solid">
        <fgColor rgb="FF3E7D5A"/>
      </patternFill>
    </fill>
  </fills>
  <borders count="3">
    <border>
      <left/>
      <right/>
      <top/>
      <bottom/>
      <diagonal/>
    </border>
    <border>
      <left style="thin">
        <color rgb="FFE8E1D9"/>
      </left>
      <right style="thin">
        <color rgb="FFE8E1D9"/>
      </right>
      <top style="thin">
        <color rgb="FFE8E1D9"/>
      </top>
      <bottom style="thin">
        <color rgb="FFE8E1D9"/>
      </bottom>
      <diagonal/>
    </border>
    <border>
      <left/>
      <right/>
      <top style="thin">
        <color rgb="FFE8A832"/>
      </top>
      <bottom style="thin">
        <color rgb="FFE8A832"/>
      </bottom>
      <diagonal/>
    </border>
  </borders>
  <cellStyleXfs count="1">
    <xf numFmtId="0" fontId="0" fillId="0" borderId="0"/>
  </cellStyleXfs>
  <cellXfs count="75">
    <xf numFmtId="0" fontId="0" fillId="0" borderId="0" xfId="0"/>
    <xf numFmtId="0" fontId="1" fillId="2" borderId="0" xfId="0" applyFont="1" applyFill="1" applyAlignment="1">
      <alignment horizontal="left" vertical="center"/>
    </xf>
    <xf numFmtId="0" fontId="1" fillId="2" borderId="1" xfId="0" applyFont="1" applyFill="1" applyBorder="1" applyAlignment="1">
      <alignment horizontal="left" vertical="center"/>
    </xf>
    <xf numFmtId="0" fontId="0" fillId="3" borderId="0" xfId="0" applyFill="1"/>
    <xf numFmtId="0" fontId="2" fillId="3" borderId="1" xfId="0" applyFont="1" applyFill="1" applyBorder="1" applyAlignment="1">
      <alignment horizontal="center" vertical="center"/>
    </xf>
    <xf numFmtId="0" fontId="3" fillId="3" borderId="1" xfId="0" applyFont="1" applyFill="1" applyBorder="1" applyAlignment="1">
      <alignment vertical="center"/>
    </xf>
    <xf numFmtId="0" fontId="2" fillId="0" borderId="1" xfId="0" applyFont="1" applyBorder="1" applyAlignment="1">
      <alignment horizontal="center" vertical="center"/>
    </xf>
    <xf numFmtId="0" fontId="3" fillId="0" borderId="1" xfId="0" applyFont="1" applyBorder="1" applyAlignment="1">
      <alignment vertical="center"/>
    </xf>
    <xf numFmtId="0" fontId="0" fillId="3" borderId="0" xfId="0" applyFill="1" applyAlignment="1">
      <alignment vertical="center" wrapText="1"/>
    </xf>
    <xf numFmtId="0" fontId="4" fillId="3" borderId="1" xfId="0" applyFont="1" applyFill="1" applyBorder="1" applyAlignment="1">
      <alignment vertical="center" wrapText="1"/>
    </xf>
    <xf numFmtId="0" fontId="5" fillId="3" borderId="1" xfId="0" applyFont="1" applyFill="1" applyBorder="1" applyAlignment="1">
      <alignment vertical="center" wrapText="1"/>
    </xf>
    <xf numFmtId="0" fontId="0" fillId="0" borderId="0" xfId="0"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6" fillId="4" borderId="0" xfId="0" applyFont="1" applyFill="1" applyAlignment="1">
      <alignment horizontal="left" vertical="center"/>
    </xf>
    <xf numFmtId="0" fontId="6" fillId="4" borderId="1" xfId="0" applyFont="1" applyFill="1" applyBorder="1" applyAlignment="1">
      <alignment horizontal="left" vertical="center"/>
    </xf>
    <xf numFmtId="0" fontId="7" fillId="0" borderId="0" xfId="0" applyFont="1" applyAlignment="1">
      <alignment vertical="top" wrapText="1"/>
    </xf>
    <xf numFmtId="0" fontId="4" fillId="0" borderId="1" xfId="0" applyFont="1" applyBorder="1"/>
    <xf numFmtId="0" fontId="5" fillId="0" borderId="1" xfId="0" applyFont="1" applyBorder="1"/>
    <xf numFmtId="0" fontId="4" fillId="3" borderId="1" xfId="0" applyFont="1" applyFill="1" applyBorder="1"/>
    <xf numFmtId="0" fontId="5" fillId="3" borderId="1" xfId="0" applyFont="1" applyFill="1" applyBorder="1"/>
    <xf numFmtId="0" fontId="8" fillId="5" borderId="2" xfId="0" applyFont="1" applyFill="1" applyBorder="1" applyAlignment="1">
      <alignment horizontal="center" vertical="center"/>
    </xf>
    <xf numFmtId="0" fontId="9" fillId="2" borderId="0" xfId="0" applyFont="1" applyFill="1" applyAlignment="1">
      <alignment horizontal="center" vertical="center" wrapText="1"/>
    </xf>
    <xf numFmtId="0" fontId="9" fillId="2" borderId="1" xfId="0" applyFont="1" applyFill="1" applyBorder="1" applyAlignment="1">
      <alignment horizontal="center" vertical="center" wrapText="1"/>
    </xf>
    <xf numFmtId="0" fontId="10" fillId="4" borderId="1" xfId="0" applyFont="1" applyFill="1" applyBorder="1" applyAlignment="1">
      <alignment horizontal="center" vertical="top"/>
    </xf>
    <xf numFmtId="0" fontId="0" fillId="3" borderId="1" xfId="0" applyFill="1" applyBorder="1" applyAlignment="1">
      <alignment vertical="top" wrapText="1"/>
    </xf>
    <xf numFmtId="0" fontId="0" fillId="0" borderId="1" xfId="0" applyBorder="1" applyAlignment="1">
      <alignment vertical="top" wrapText="1"/>
    </xf>
    <xf numFmtId="0" fontId="9" fillId="2" borderId="0" xfId="0" applyFont="1" applyFill="1" applyAlignment="1">
      <alignment horizontal="center" vertical="center"/>
    </xf>
    <xf numFmtId="0" fontId="9" fillId="2" borderId="1" xfId="0" applyFont="1" applyFill="1" applyBorder="1" applyAlignment="1">
      <alignment horizontal="center" vertical="center"/>
    </xf>
    <xf numFmtId="0" fontId="7" fillId="3" borderId="0" xfId="0" applyFont="1" applyFill="1" applyAlignment="1">
      <alignment vertical="center" wrapText="1"/>
    </xf>
    <xf numFmtId="0" fontId="7" fillId="3" borderId="1" xfId="0" applyFont="1" applyFill="1" applyBorder="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11" fillId="6" borderId="0" xfId="0" applyFont="1" applyFill="1" applyAlignment="1">
      <alignment vertical="center"/>
    </xf>
    <xf numFmtId="0" fontId="11" fillId="6" borderId="1" xfId="0" applyFont="1" applyFill="1" applyBorder="1" applyAlignment="1">
      <alignment vertical="center"/>
    </xf>
    <xf numFmtId="0" fontId="12" fillId="0" borderId="0" xfId="0" applyFont="1"/>
    <xf numFmtId="0" fontId="13" fillId="0" borderId="0" xfId="0" applyFont="1"/>
    <xf numFmtId="0" fontId="0" fillId="3" borderId="1" xfId="0" applyFill="1" applyBorder="1"/>
    <xf numFmtId="4" fontId="0" fillId="3" borderId="1" xfId="0" applyNumberFormat="1" applyFill="1" applyBorder="1"/>
    <xf numFmtId="0" fontId="0" fillId="0" borderId="1" xfId="0" applyBorder="1"/>
    <xf numFmtId="4" fontId="0" fillId="0" borderId="1" xfId="0" applyNumberFormat="1" applyBorder="1"/>
    <xf numFmtId="0" fontId="11" fillId="0" borderId="0" xfId="0" applyFont="1"/>
    <xf numFmtId="0" fontId="11" fillId="6" borderId="0" xfId="0" applyFont="1" applyFill="1"/>
    <xf numFmtId="4" fontId="11" fillId="6" borderId="0" xfId="0" applyNumberFormat="1" applyFont="1" applyFill="1"/>
    <xf numFmtId="0" fontId="14" fillId="0" borderId="0" xfId="0" applyFont="1" applyAlignment="1">
      <alignment vertical="center"/>
    </xf>
    <xf numFmtId="0" fontId="0" fillId="3" borderId="1" xfId="0" applyFill="1" applyBorder="1" applyAlignment="1">
      <alignment horizontal="center" vertical="center"/>
    </xf>
    <xf numFmtId="0" fontId="12" fillId="3" borderId="1" xfId="0" applyFont="1" applyFill="1" applyBorder="1"/>
    <xf numFmtId="0" fontId="15" fillId="3" borderId="1" xfId="0" applyFont="1" applyFill="1" applyBorder="1"/>
    <xf numFmtId="0" fontId="13" fillId="3" borderId="1" xfId="0" applyFont="1" applyFill="1" applyBorder="1" applyAlignment="1">
      <alignment vertical="top" wrapText="1"/>
    </xf>
    <xf numFmtId="0" fontId="0" fillId="0" borderId="1" xfId="0" applyBorder="1" applyAlignment="1">
      <alignment horizontal="center" vertical="center"/>
    </xf>
    <xf numFmtId="0" fontId="12" fillId="0" borderId="1" xfId="0" applyFont="1" applyBorder="1"/>
    <xf numFmtId="0" fontId="15" fillId="0" borderId="1" xfId="0" applyFont="1" applyBorder="1"/>
    <xf numFmtId="0" fontId="13" fillId="0" borderId="1" xfId="0" applyFont="1" applyBorder="1" applyAlignment="1">
      <alignment vertical="top" wrapText="1"/>
    </xf>
    <xf numFmtId="0" fontId="16" fillId="3" borderId="1" xfId="0" applyFont="1" applyFill="1" applyBorder="1"/>
    <xf numFmtId="0" fontId="14" fillId="0" borderId="0" xfId="0" applyFont="1" applyAlignment="1">
      <alignment vertical="top" wrapText="1"/>
    </xf>
    <xf numFmtId="0" fontId="7" fillId="3" borderId="0" xfId="0" applyFont="1" applyFill="1"/>
    <xf numFmtId="0" fontId="7" fillId="3" borderId="1" xfId="0" applyFont="1" applyFill="1" applyBorder="1"/>
    <xf numFmtId="0" fontId="7" fillId="0" borderId="0" xfId="0" applyFont="1"/>
    <xf numFmtId="0" fontId="7" fillId="0" borderId="1" xfId="0" applyFont="1" applyBorder="1"/>
    <xf numFmtId="0" fontId="7" fillId="3" borderId="0" xfId="0" applyFont="1" applyFill="1" applyAlignment="1">
      <alignment vertical="top" wrapText="1"/>
    </xf>
    <xf numFmtId="0" fontId="7" fillId="3" borderId="1" xfId="0" applyFont="1" applyFill="1" applyBorder="1" applyAlignment="1">
      <alignment vertical="top" wrapText="1"/>
    </xf>
    <xf numFmtId="0" fontId="7" fillId="0" borderId="1" xfId="0" applyFont="1" applyBorder="1" applyAlignment="1">
      <alignment vertical="top" wrapText="1"/>
    </xf>
    <xf numFmtId="0" fontId="17" fillId="3" borderId="1" xfId="0" applyFont="1" applyFill="1" applyBorder="1" applyAlignment="1">
      <alignment horizontal="center" vertical="center"/>
    </xf>
    <xf numFmtId="0" fontId="13" fillId="3" borderId="1" xfId="0" applyFont="1" applyFill="1" applyBorder="1"/>
    <xf numFmtId="0" fontId="17" fillId="0" borderId="1" xfId="0" applyFont="1" applyBorder="1" applyAlignment="1">
      <alignment horizontal="center" vertical="center"/>
    </xf>
    <xf numFmtId="0" fontId="13" fillId="0" borderId="1" xfId="0" applyFont="1" applyBorder="1"/>
    <xf numFmtId="0" fontId="2" fillId="3" borderId="1" xfId="0" applyFont="1" applyFill="1" applyBorder="1" applyAlignment="1">
      <alignment horizontal="center" vertical="top"/>
    </xf>
    <xf numFmtId="0" fontId="2" fillId="0" borderId="1" xfId="0" applyFont="1" applyBorder="1" applyAlignment="1">
      <alignment horizontal="center" vertical="top"/>
    </xf>
    <xf numFmtId="0" fontId="0" fillId="0" borderId="0" xfId="0" applyAlignment="1">
      <alignment vertical="top" wrapText="1"/>
    </xf>
    <xf numFmtId="0" fontId="4" fillId="0" borderId="1" xfId="0" applyFont="1" applyBorder="1" applyAlignment="1">
      <alignment vertical="top" wrapText="1"/>
    </xf>
    <xf numFmtId="0" fontId="14" fillId="0" borderId="1" xfId="0" applyFont="1" applyBorder="1" applyAlignment="1">
      <alignment vertical="top" wrapText="1"/>
    </xf>
    <xf numFmtId="0" fontId="18" fillId="0" borderId="1" xfId="0" applyFont="1" applyBorder="1" applyAlignment="1">
      <alignment vertical="center" wrapText="1"/>
    </xf>
    <xf numFmtId="0" fontId="18" fillId="3" borderId="1" xfId="0" applyFont="1" applyFill="1" applyBorder="1" applyAlignment="1">
      <alignment vertical="center" wrapText="1"/>
    </xf>
    <xf numFmtId="0" fontId="12" fillId="3" borderId="1" xfId="0" applyFont="1" applyFill="1" applyBorder="1" applyAlignment="1">
      <alignment vertical="top" wrapText="1"/>
    </xf>
    <xf numFmtId="0" fontId="12"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7.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 Id="rId9" Type="http://schemas.openxmlformats.org/officeDocument/2006/relationships/worksheet" Target="worksheets/sheet5.xml"/><Relationship Id="rId10" Type="http://schemas.openxmlformats.org/officeDocument/2006/relationships/worksheet" Target="worksheets/sheet6.xml"/><Relationship Id="rId11" Type="http://schemas.openxmlformats.org/officeDocument/2006/relationships/worksheet" Target="worksheets/sheet7.xml"/><Relationship Id="rId12" Type="http://schemas.openxmlformats.org/officeDocument/2006/relationships/worksheet" Target="worksheets/sheet8.xml"/><Relationship Id="rId13" Type="http://schemas.openxmlformats.org/officeDocument/2006/relationships/worksheet" Target="worksheets/sheet9.xml"/><Relationship Id="rId14" Type="http://schemas.openxmlformats.org/officeDocument/2006/relationships/worksheet" Target="worksheets/sheet10.xml"/><Relationship Id="rId15" Type="http://schemas.openxmlformats.org/officeDocument/2006/relationships/worksheet" Target="worksheets/sheet11.xml"/><Relationship Id="rId16" Type="http://schemas.openxmlformats.org/officeDocument/2006/relationships/worksheet" Target="worksheets/sheet12.xml"/><Relationship Id="rId17" Type="http://schemas.openxmlformats.org/officeDocument/2006/relationships/worksheet" Target="worksheets/sheet13.xml"/><Relationship Id="rId18" Type="http://schemas.openxmlformats.org/officeDocument/2006/relationships/worksheet" Target="worksheets/sheet14.xml"/><Relationship Id="rId19" Type="http://schemas.openxmlformats.org/officeDocument/2006/relationships/worksheet" Target="worksheets/sheet15.xml"/><Relationship Id="rId20" Type="http://schemas.openxmlformats.org/officeDocument/2006/relationships/worksheet" Target="worksheets/sheet1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monkeyeatingmango.com/?utm_source=excel-export&amp;utm_medium=download"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travel.state.gov/content/travel/en/traveladvisories/traveladvisories.html" TargetMode="External"/><Relationship Id="rId2" Type="http://schemas.openxmlformats.org/officeDocument/2006/relationships/hyperlink" Target="https://www.gov.uk/foreign-travel-advice/japa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monkeyeatingmango.com/?utm_source=excel-export&amp;utm_medium=down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8A832"/>
    <pageSetUpPr fitToPage="1"/>
  </sheetPr>
  <dimension ref="A1:B24"/>
  <sheetFormatPr defaultRowHeight="15" outlineLevelRow="0" outlineLevelCol="0" x14ac:dyDescent="55"/>
  <cols>
    <col min="1" max="1" width="28" customWidth="1"/>
    <col min="2" max="2" width="55" customWidth="1"/>
  </cols>
  <sheetData>
    <row r="1" ht="32" customHeight="1" spans="1:2" s="1" customFormat="1" x14ac:dyDescent="0.25">
      <c r="A1" s="2" t="s">
        <v>1</v>
      </c>
      <c r="B1" s="2"/>
    </row>
    <row r="3" spans="1:2" s="8" customFormat="1" x14ac:dyDescent="0.25">
      <c r="A3" s="9" t="s">
        <v>2</v>
      </c>
      <c r="B3" s="10" t="s">
        <v>3</v>
      </c>
    </row>
    <row r="4" spans="1:2" s="11" customFormat="1" x14ac:dyDescent="0.25">
      <c r="A4" s="12" t="s">
        <v>4</v>
      </c>
      <c r="B4" s="13" t="s">
        <v>5</v>
      </c>
    </row>
    <row r="5" spans="1:2" s="8" customFormat="1" x14ac:dyDescent="0.25">
      <c r="A5" s="9" t="s">
        <v>6</v>
      </c>
      <c r="B5" s="10">
        <v>2</v>
      </c>
    </row>
    <row r="6" spans="1:2" s="11" customFormat="1" x14ac:dyDescent="0.25">
      <c r="A6" s="12" t="s">
        <v>7</v>
      </c>
      <c r="B6" s="13" t="s">
        <v>8</v>
      </c>
    </row>
    <row r="7" spans="1:2" s="8" customFormat="1" x14ac:dyDescent="0.25">
      <c r="A7" s="9" t="s">
        <v>9</v>
      </c>
      <c r="B7" s="10" t="s">
        <v>10</v>
      </c>
    </row>
    <row r="9" ht="26" customHeight="1" spans="1:2" s="14" customFormat="1" x14ac:dyDescent="0.25">
      <c r="A9" s="15" t="s">
        <v>11</v>
      </c>
      <c r="B9" s="15"/>
    </row>
    <row r="10" ht="45" customHeight="1" spans="1:2" s="16" customFormat="1" x14ac:dyDescent="0.25">
      <c r="A10" s="16" t="s">
        <v>12</v>
      </c>
      <c r="B10" s="16"/>
    </row>
    <row r="12" ht="26" customHeight="1" spans="1:2" s="14" customFormat="1" x14ac:dyDescent="0.25">
      <c r="A12" s="15" t="s">
        <v>13</v>
      </c>
      <c r="B12" s="15"/>
    </row>
    <row r="13" ht="60" customHeight="1" spans="1:2" s="16" customFormat="1" x14ac:dyDescent="0.25">
      <c r="A13" s="16" t="s">
        <v>14</v>
      </c>
      <c r="B13" s="16"/>
    </row>
    <row r="15" ht="26" customHeight="1" spans="1:2" s="14" customFormat="1" x14ac:dyDescent="0.25">
      <c r="A15" s="15" t="s">
        <v>15</v>
      </c>
      <c r="B15" s="15"/>
    </row>
    <row r="16" ht="60" customHeight="1" spans="1:2" s="16" customFormat="1" x14ac:dyDescent="0.25">
      <c r="A16" s="16" t="s">
        <v>16</v>
      </c>
      <c r="B16" s="16"/>
    </row>
    <row r="18" ht="26" customHeight="1" spans="1:2" s="14" customFormat="1" x14ac:dyDescent="0.25">
      <c r="A18" s="15" t="s">
        <v>17</v>
      </c>
      <c r="B18" s="15"/>
    </row>
    <row r="19" spans="1:2" x14ac:dyDescent="0.25">
      <c r="A19" s="17" t="s">
        <v>18</v>
      </c>
      <c r="B19" s="18" t="s">
        <v>19</v>
      </c>
    </row>
    <row r="20" spans="1:2" s="3" customFormat="1" x14ac:dyDescent="0.25">
      <c r="A20" s="19" t="s">
        <v>20</v>
      </c>
      <c r="B20" s="20" t="s">
        <v>21</v>
      </c>
    </row>
    <row r="21" spans="1:2" x14ac:dyDescent="0.25">
      <c r="A21" s="17" t="s">
        <v>22</v>
      </c>
      <c r="B21" s="18" t="s">
        <v>23</v>
      </c>
    </row>
    <row r="24" ht="28" customHeight="1" spans="1:2" s="21" customFormat="1" x14ac:dyDescent="0.25">
      <c r="A24" s="21" t="s">
        <v>24</v>
      </c>
      <c r="B24" s="21"/>
    </row>
  </sheetData>
  <mergeCells count="9">
    <mergeCell ref="A1:B1"/>
    <mergeCell ref="A9:B9"/>
    <mergeCell ref="A10:B10"/>
    <mergeCell ref="A12:B12"/>
    <mergeCell ref="A13:B13"/>
    <mergeCell ref="A15:B15"/>
    <mergeCell ref="A16:B16"/>
    <mergeCell ref="A18:B18"/>
    <mergeCell ref="A24:B24"/>
  </mergeCells>
  <hyperlinks>
    <hyperlink ref="A24" r:id="rId1"/>
  </hyperlinks>
  <pageMargins left="0.5" right="0.5" top="0.6" bottom="0.6" header="0.3" footer="0.3"/>
  <pageSetup orientation="portrait" horizontalDpi="4294967295" verticalDpi="4294967295" scale="100" fitToWidth="1" fitToHeight="0"/>
  <headerFooter>
    <oddFooter>&amp;CMonkeyEatingMango.com</oddFooter>
    <evenFooter>&amp;CMonkeyEatingMango.com</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6A34A"/>
    <pageSetUpPr fitToPage="1"/>
  </sheetPr>
  <dimension ref="A1:B8"/>
  <sheetFormatPr defaultRowHeight="15" outlineLevelRow="0" outlineLevelCol="0" x14ac:dyDescent="55"/>
  <cols>
    <col min="1" max="1" width="18" customWidth="1"/>
    <col min="2" max="2" width="55" customWidth="1"/>
  </cols>
  <sheetData>
    <row r="1" ht="32" customHeight="1" spans="1:2" s="1" customFormat="1" x14ac:dyDescent="0.25">
      <c r="A1" s="2" t="s">
        <v>286</v>
      </c>
      <c r="B1" s="2"/>
    </row>
    <row r="3" ht="26" customHeight="1" spans="1:2" s="27" customFormat="1" x14ac:dyDescent="0.25">
      <c r="A3" s="28" t="s">
        <v>96</v>
      </c>
      <c r="B3" s="28" t="s">
        <v>287</v>
      </c>
    </row>
    <row r="4" ht="28" customHeight="1" spans="1:2" s="59" customFormat="1" x14ac:dyDescent="0.25">
      <c r="A4" s="60" t="s">
        <v>288</v>
      </c>
      <c r="B4" s="60" t="s">
        <v>289</v>
      </c>
    </row>
    <row r="5" ht="28" customHeight="1" spans="1:2" s="16" customFormat="1" x14ac:dyDescent="0.25">
      <c r="A5" s="61" t="s">
        <v>290</v>
      </c>
      <c r="B5" s="61" t="s">
        <v>291</v>
      </c>
    </row>
    <row r="6" ht="28" customHeight="1" spans="1:2" s="59" customFormat="1" x14ac:dyDescent="0.25">
      <c r="A6" s="60" t="s">
        <v>290</v>
      </c>
      <c r="B6" s="60" t="s">
        <v>292</v>
      </c>
    </row>
    <row r="7" ht="28" customHeight="1" spans="1:2" s="16" customFormat="1" x14ac:dyDescent="0.25">
      <c r="A7" s="61" t="s">
        <v>288</v>
      </c>
      <c r="B7" s="61" t="s">
        <v>293</v>
      </c>
    </row>
    <row r="8" ht="28" customHeight="1" spans="1:2" s="59" customFormat="1" x14ac:dyDescent="0.25">
      <c r="A8" s="60" t="s">
        <v>288</v>
      </c>
      <c r="B8" s="60" t="s">
        <v>294</v>
      </c>
    </row>
  </sheetData>
  <mergeCells count="1">
    <mergeCell ref="A1:B1"/>
  </mergeCells>
  <pageMargins left="0.5" right="0.5" top="0.6" bottom="0.6" header="0.3" footer="0.3"/>
  <pageSetup orientation="portrait" horizontalDpi="4294967295" verticalDpi="4294967295" scale="100" fitToWidth="1" fitToHeight="0"/>
  <headerFooter>
    <oddFooter>&amp;CMonkeyEatingMango.com</oddFooter>
    <evenFooter>&amp;CMonkeyEatingMango.com</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D4ED8"/>
    <pageSetUpPr fitToPage="1"/>
  </sheetPr>
  <dimension ref="A1:D6"/>
  <sheetFormatPr defaultRowHeight="15" outlineLevelRow="0" outlineLevelCol="0" x14ac:dyDescent="55"/>
  <cols>
    <col min="1" max="1" width="6" customWidth="1"/>
    <col min="2" max="2" width="32" customWidth="1"/>
    <col min="3" max="3" width="18" customWidth="1"/>
    <col min="4" max="4" width="30" customWidth="1"/>
  </cols>
  <sheetData>
    <row r="1" ht="32" customHeight="1" spans="1:4" s="1" customFormat="1" x14ac:dyDescent="0.25">
      <c r="A1" s="2" t="s">
        <v>295</v>
      </c>
      <c r="B1" s="2"/>
      <c r="C1" s="2"/>
      <c r="D1" s="2"/>
    </row>
    <row r="3" ht="26" customHeight="1" spans="1:4" s="27" customFormat="1" x14ac:dyDescent="0.25">
      <c r="A3" s="28" t="s">
        <v>34</v>
      </c>
      <c r="B3" s="28" t="s">
        <v>111</v>
      </c>
      <c r="C3" s="28" t="s">
        <v>296</v>
      </c>
      <c r="D3" s="28" t="s">
        <v>146</v>
      </c>
    </row>
    <row r="4" ht="26" customHeight="1" spans="1:4" s="3" customFormat="1" x14ac:dyDescent="0.25">
      <c r="A4" s="62" t="s">
        <v>297</v>
      </c>
      <c r="B4" s="56" t="s">
        <v>298</v>
      </c>
      <c r="C4" s="63" t="s">
        <v>299</v>
      </c>
      <c r="D4" s="48" t="s">
        <v>300</v>
      </c>
    </row>
    <row r="5" ht="26" customHeight="1" spans="1:4" x14ac:dyDescent="0.25">
      <c r="A5" s="64" t="s">
        <v>297</v>
      </c>
      <c r="B5" s="58" t="s">
        <v>301</v>
      </c>
      <c r="C5" s="65" t="s">
        <v>302</v>
      </c>
      <c r="D5" s="52" t="s">
        <v>303</v>
      </c>
    </row>
    <row r="6" ht="26" customHeight="1" spans="1:4" s="3" customFormat="1" x14ac:dyDescent="0.25">
      <c r="A6" s="62" t="s">
        <v>297</v>
      </c>
      <c r="B6" s="56" t="s">
        <v>304</v>
      </c>
      <c r="C6" s="63" t="s">
        <v>302</v>
      </c>
      <c r="D6" s="48" t="s">
        <v>305</v>
      </c>
    </row>
  </sheetData>
  <mergeCells count="1">
    <mergeCell ref="A1:D1"/>
  </mergeCells>
  <dataValidations count="1">
    <dataValidation type="list" allowBlank="1" sqref="A4:A6">
      <formula1>"☐,☑"</formula1>
    </dataValidation>
  </dataValidations>
  <pageMargins left="0.5" right="0.5" top="0.6" bottom="0.6" header="0.3" footer="0.3"/>
  <pageSetup orientation="portrait" horizontalDpi="4294967295" verticalDpi="4294967295" scale="100" fitToWidth="1" fitToHeight="0"/>
  <headerFooter>
    <oddFooter>&amp;CMonkeyEatingMango.com</oddFooter>
    <evenFooter>&amp;CMonkeyEatingMango.com</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422F"/>
    <pageSetUpPr fitToPage="1"/>
  </sheetPr>
  <dimension ref="A1:B14"/>
  <sheetFormatPr defaultRowHeight="15" outlineLevelRow="0" outlineLevelCol="0" x14ac:dyDescent="55"/>
  <cols>
    <col min="1" max="1" width="6" customWidth="1"/>
    <col min="2" max="2" width="45" customWidth="1"/>
  </cols>
  <sheetData>
    <row r="1" ht="32" customHeight="1" spans="1:2" s="1" customFormat="1" x14ac:dyDescent="0.25">
      <c r="A1" s="2" t="s">
        <v>306</v>
      </c>
      <c r="B1" s="2"/>
    </row>
    <row r="3" spans="1:2" s="3" customFormat="1" x14ac:dyDescent="0.25">
      <c r="A3" s="62" t="s">
        <v>297</v>
      </c>
      <c r="B3" s="56" t="s">
        <v>307</v>
      </c>
    </row>
    <row r="4" spans="1:2" x14ac:dyDescent="0.25">
      <c r="A4" s="64" t="s">
        <v>297</v>
      </c>
      <c r="B4" s="58" t="s">
        <v>308</v>
      </c>
    </row>
    <row r="5" spans="1:2" s="3" customFormat="1" x14ac:dyDescent="0.25">
      <c r="A5" s="62" t="s">
        <v>297</v>
      </c>
      <c r="B5" s="56" t="s">
        <v>309</v>
      </c>
    </row>
    <row r="6" spans="1:2" x14ac:dyDescent="0.25">
      <c r="A6" s="64" t="s">
        <v>297</v>
      </c>
      <c r="B6" s="58" t="s">
        <v>310</v>
      </c>
    </row>
    <row r="7" spans="1:2" s="3" customFormat="1" x14ac:dyDescent="0.25">
      <c r="A7" s="62" t="s">
        <v>297</v>
      </c>
      <c r="B7" s="56" t="s">
        <v>311</v>
      </c>
    </row>
    <row r="8" spans="1:2" x14ac:dyDescent="0.25">
      <c r="A8" s="64" t="s">
        <v>297</v>
      </c>
      <c r="B8" s="58" t="s">
        <v>312</v>
      </c>
    </row>
    <row r="9" spans="1:2" s="3" customFormat="1" x14ac:dyDescent="0.25">
      <c r="A9" s="62" t="s">
        <v>297</v>
      </c>
      <c r="B9" s="56" t="s">
        <v>313</v>
      </c>
    </row>
    <row r="10" spans="1:2" x14ac:dyDescent="0.25">
      <c r="A10" s="64" t="s">
        <v>297</v>
      </c>
      <c r="B10" s="58" t="s">
        <v>314</v>
      </c>
    </row>
    <row r="11" spans="1:2" s="3" customFormat="1" x14ac:dyDescent="0.25">
      <c r="A11" s="62" t="s">
        <v>297</v>
      </c>
      <c r="B11" s="56" t="s">
        <v>315</v>
      </c>
    </row>
    <row r="12" spans="1:2" x14ac:dyDescent="0.25">
      <c r="A12" s="64" t="s">
        <v>297</v>
      </c>
      <c r="B12" s="58" t="s">
        <v>316</v>
      </c>
    </row>
    <row r="13" spans="1:2" s="3" customFormat="1" x14ac:dyDescent="0.25">
      <c r="A13" s="62" t="s">
        <v>297</v>
      </c>
      <c r="B13" s="56" t="s">
        <v>317</v>
      </c>
    </row>
    <row r="14" spans="1:2" x14ac:dyDescent="0.25">
      <c r="A14" s="64" t="s">
        <v>297</v>
      </c>
      <c r="B14" s="58" t="s">
        <v>318</v>
      </c>
    </row>
  </sheetData>
  <mergeCells count="1">
    <mergeCell ref="A1:B1"/>
  </mergeCells>
  <dataValidations count="2">
    <dataValidation type="list" allowBlank="1" sqref="A10:A14">
      <formula1>"☐,☑"</formula1>
    </dataValidation>
    <dataValidation type="list" allowBlank="1" sqref="A3:A14">
      <formula1>"☐,☑"</formula1>
    </dataValidation>
  </dataValidations>
  <pageMargins left="0.5" right="0.5" top="0.6" bottom="0.6" header="0.3" footer="0.3"/>
  <pageSetup orientation="portrait" horizontalDpi="4294967295" verticalDpi="4294967295" scale="100" fitToWidth="1" fitToHeight="0"/>
  <headerFooter>
    <oddFooter>&amp;CMonkeyEatingMango.com</oddFooter>
    <evenFooter>&amp;CMonkeyEatingMango.com</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A8A6E"/>
    <pageSetUpPr fitToPage="1"/>
  </sheetPr>
  <dimension ref="A1:B9"/>
  <sheetFormatPr defaultRowHeight="15" outlineLevelRow="0" outlineLevelCol="0" x14ac:dyDescent="55"/>
  <cols>
    <col min="1" max="1" width="6" customWidth="1"/>
    <col min="2" max="2" width="65" customWidth="1"/>
  </cols>
  <sheetData>
    <row r="1" ht="32" customHeight="1" spans="1:2" s="1" customFormat="1" x14ac:dyDescent="0.25">
      <c r="A1" s="2" t="s">
        <v>319</v>
      </c>
      <c r="B1" s="2"/>
    </row>
    <row r="3" ht="30" customHeight="1" spans="1:2" s="3" customFormat="1" x14ac:dyDescent="0.25">
      <c r="A3" s="66">
        <v>1</v>
      </c>
      <c r="B3" s="60" t="s">
        <v>320</v>
      </c>
    </row>
    <row r="4" ht="30" customHeight="1" spans="1:2" x14ac:dyDescent="0.25">
      <c r="A4" s="67">
        <v>2</v>
      </c>
      <c r="B4" s="61" t="s">
        <v>321</v>
      </c>
    </row>
    <row r="5" ht="30" customHeight="1" spans="1:2" s="3" customFormat="1" x14ac:dyDescent="0.25">
      <c r="A5" s="66">
        <v>3</v>
      </c>
      <c r="B5" s="60" t="s">
        <v>322</v>
      </c>
    </row>
    <row r="6" ht="30" customHeight="1" spans="1:2" x14ac:dyDescent="0.25">
      <c r="A6" s="67">
        <v>4</v>
      </c>
      <c r="B6" s="61" t="s">
        <v>323</v>
      </c>
    </row>
    <row r="7" ht="30" customHeight="1" spans="1:2" s="3" customFormat="1" x14ac:dyDescent="0.25">
      <c r="A7" s="66">
        <v>5</v>
      </c>
      <c r="B7" s="60" t="s">
        <v>324</v>
      </c>
    </row>
    <row r="8" ht="30" customHeight="1" spans="1:2" x14ac:dyDescent="0.25">
      <c r="A8" s="67">
        <v>6</v>
      </c>
      <c r="B8" s="61" t="s">
        <v>325</v>
      </c>
    </row>
    <row r="9" ht="30" customHeight="1" spans="1:2" s="3" customFormat="1" x14ac:dyDescent="0.25">
      <c r="A9" s="66">
        <v>7</v>
      </c>
      <c r="B9" s="60" t="s">
        <v>326</v>
      </c>
    </row>
  </sheetData>
  <mergeCells count="1">
    <mergeCell ref="A1:B1"/>
  </mergeCells>
  <pageMargins left="0.5" right="0.5" top="0.6" bottom="0.6" header="0.3" footer="0.3"/>
  <pageSetup orientation="portrait" horizontalDpi="4294967295" verticalDpi="4294967295" scale="100" fitToWidth="1" fitToHeight="0"/>
  <headerFooter>
    <oddFooter>&amp;CMonkeyEatingMango.com</oddFooter>
    <evenFooter>&amp;CMonkeyEatingMango.com</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C2626"/>
    <pageSetUpPr fitToPage="1"/>
  </sheetPr>
  <dimension ref="A1:B4"/>
  <sheetFormatPr defaultRowHeight="15" outlineLevelRow="0" outlineLevelCol="0" x14ac:dyDescent="55"/>
  <cols>
    <col min="1" max="1" width="22" customWidth="1"/>
    <col min="2" max="2" width="70" customWidth="1"/>
  </cols>
  <sheetData>
    <row r="1" ht="32" customHeight="1" spans="1:2" s="1" customFormat="1" x14ac:dyDescent="0.25">
      <c r="A1" s="2" t="s">
        <v>327</v>
      </c>
      <c r="B1" s="2"/>
    </row>
    <row r="3" ht="26" customHeight="1" spans="1:2" s="14" customFormat="1" x14ac:dyDescent="0.25">
      <c r="A3" s="15" t="s">
        <v>328</v>
      </c>
      <c r="B3" s="15"/>
    </row>
    <row r="4" ht="180" customHeight="1" spans="1:2" s="16" customFormat="1" x14ac:dyDescent="0.25">
      <c r="A4" s="61" t="s">
        <v>329</v>
      </c>
      <c r="B4" s="61"/>
    </row>
  </sheetData>
  <mergeCells count="3">
    <mergeCell ref="A1:B1"/>
    <mergeCell ref="A3:B3"/>
    <mergeCell ref="A4:B4"/>
  </mergeCells>
  <pageMargins left="0.5" right="0.5" top="0.6" bottom="0.6" header="0.3" footer="0.3"/>
  <pageSetup orientation="portrait" horizontalDpi="4294967295" verticalDpi="4294967295" scale="100" fitToWidth="1" fitToHeight="0"/>
  <headerFooter>
    <oddFooter>&amp;CMonkeyEatingMango.com</oddFooter>
    <evenFooter>&amp;CMonkeyEatingMango.com</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B5CF6"/>
    <pageSetUpPr fitToPage="1"/>
  </sheetPr>
  <dimension ref="A1:D25"/>
  <sheetFormatPr defaultRowHeight="15" outlineLevelRow="0" outlineLevelCol="0" x14ac:dyDescent="55"/>
  <cols>
    <col min="1" max="1" width="22" customWidth="1"/>
    <col min="2" max="2" width="30" customWidth="1"/>
    <col min="3" max="3" width="14" customWidth="1"/>
    <col min="4" max="4" width="22" customWidth="1"/>
  </cols>
  <sheetData>
    <row r="1" ht="32" customHeight="1" spans="1:4" s="1" customFormat="1" x14ac:dyDescent="0.25">
      <c r="A1" s="2" t="s">
        <v>330</v>
      </c>
      <c r="B1" s="2"/>
      <c r="C1" s="2"/>
      <c r="D1" s="2"/>
    </row>
    <row r="3" ht="26" customHeight="1" spans="1:4" s="14" customFormat="1" x14ac:dyDescent="0.25">
      <c r="A3" s="15" t="s">
        <v>331</v>
      </c>
      <c r="B3" s="15"/>
      <c r="C3" s="15"/>
      <c r="D3" s="15"/>
    </row>
    <row r="4" spans="1:4" s="11" customFormat="1" x14ac:dyDescent="0.25">
      <c r="A4" s="12" t="s">
        <v>332</v>
      </c>
      <c r="B4" s="32" t="s">
        <v>333</v>
      </c>
      <c r="C4" s="32"/>
      <c r="D4" s="32"/>
    </row>
    <row r="5" ht="26" customHeight="1" spans="1:4" s="27" customFormat="1" x14ac:dyDescent="0.25">
      <c r="A5" s="28" t="s">
        <v>334</v>
      </c>
      <c r="B5" s="28" t="s">
        <v>335</v>
      </c>
      <c r="C5" s="28" t="s">
        <v>336</v>
      </c>
      <c r="D5" s="28" t="s">
        <v>337</v>
      </c>
    </row>
    <row r="6" spans="1:4" s="29" customFormat="1" x14ac:dyDescent="0.25">
      <c r="A6" s="30" t="s">
        <v>338</v>
      </c>
      <c r="B6" s="29"/>
      <c r="C6" s="29"/>
      <c r="D6" s="30" t="s">
        <v>339</v>
      </c>
    </row>
    <row r="7" spans="1:4" s="31" customFormat="1" x14ac:dyDescent="0.25">
      <c r="A7" s="32" t="s">
        <v>340</v>
      </c>
      <c r="B7" s="31"/>
      <c r="C7" s="31"/>
      <c r="D7" s="32" t="s">
        <v>341</v>
      </c>
    </row>
    <row r="9" spans="1:4" s="8" customFormat="1" x14ac:dyDescent="0.25">
      <c r="A9" s="9" t="s">
        <v>342</v>
      </c>
      <c r="B9" s="30" t="s">
        <v>343</v>
      </c>
      <c r="C9" s="30"/>
      <c r="D9" s="30"/>
    </row>
    <row r="10" ht="35" customHeight="1" spans="1:4" s="68" customFormat="1" x14ac:dyDescent="0.25">
      <c r="A10" s="69" t="s">
        <v>344</v>
      </c>
      <c r="B10" s="70" t="s">
        <v>345</v>
      </c>
      <c r="C10" s="70"/>
      <c r="D10" s="70"/>
    </row>
    <row r="12" ht="26" customHeight="1" spans="1:4" s="14" customFormat="1" x14ac:dyDescent="0.25">
      <c r="A12" s="15" t="s">
        <v>346</v>
      </c>
      <c r="B12" s="15"/>
      <c r="C12" s="15"/>
      <c r="D12" s="15"/>
    </row>
    <row r="13" spans="1:4" s="11" customFormat="1" x14ac:dyDescent="0.25">
      <c r="A13" s="12" t="s">
        <v>347</v>
      </c>
      <c r="B13" s="71" t="s">
        <v>348</v>
      </c>
      <c r="C13" s="71"/>
      <c r="D13" s="71"/>
    </row>
    <row r="14" spans="1:4" s="8" customFormat="1" x14ac:dyDescent="0.25">
      <c r="A14" s="9" t="s">
        <v>349</v>
      </c>
      <c r="B14" s="72" t="s">
        <v>350</v>
      </c>
      <c r="C14" s="72"/>
      <c r="D14" s="72"/>
    </row>
    <row r="16" ht="26" customHeight="1" spans="1:4" s="14" customFormat="1" x14ac:dyDescent="0.25">
      <c r="A16" s="15" t="s">
        <v>351</v>
      </c>
      <c r="B16" s="15"/>
      <c r="C16" s="15"/>
      <c r="D16" s="15"/>
    </row>
    <row r="17" spans="1:4" s="8" customFormat="1" x14ac:dyDescent="0.25">
      <c r="A17" s="9" t="s">
        <v>352</v>
      </c>
      <c r="B17" s="30" t="s">
        <v>353</v>
      </c>
      <c r="C17" s="30"/>
      <c r="D17" s="30"/>
    </row>
    <row r="18" spans="1:4" s="11" customFormat="1" x14ac:dyDescent="0.25">
      <c r="A18" s="12" t="s">
        <v>354</v>
      </c>
      <c r="B18" s="32" t="s">
        <v>355</v>
      </c>
      <c r="C18" s="32"/>
      <c r="D18" s="32"/>
    </row>
    <row r="19" spans="1:4" s="8" customFormat="1" x14ac:dyDescent="0.25">
      <c r="A19" s="9" t="s">
        <v>356</v>
      </c>
      <c r="B19" s="30" t="s">
        <v>357</v>
      </c>
      <c r="C19" s="30"/>
      <c r="D19" s="30"/>
    </row>
    <row r="20" spans="1:4" s="11" customFormat="1" x14ac:dyDescent="0.25">
      <c r="A20" s="12" t="s">
        <v>344</v>
      </c>
      <c r="B20" s="32" t="s">
        <v>358</v>
      </c>
      <c r="C20" s="32"/>
      <c r="D20" s="32"/>
    </row>
    <row r="22" ht="26" customHeight="1" spans="1:4" s="14" customFormat="1" x14ac:dyDescent="0.25">
      <c r="A22" s="15" t="s">
        <v>359</v>
      </c>
      <c r="B22" s="15"/>
      <c r="C22" s="15"/>
      <c r="D22" s="15"/>
    </row>
    <row r="23" spans="1:4" s="8" customFormat="1" x14ac:dyDescent="0.25">
      <c r="A23" s="9" t="s">
        <v>360</v>
      </c>
      <c r="B23" s="30" t="s">
        <v>361</v>
      </c>
      <c r="C23" s="30"/>
      <c r="D23" s="30"/>
    </row>
    <row r="24" spans="1:4" s="11" customFormat="1" x14ac:dyDescent="0.25">
      <c r="A24" s="12" t="s">
        <v>362</v>
      </c>
      <c r="B24" s="32" t="s">
        <v>363</v>
      </c>
      <c r="C24" s="32"/>
      <c r="D24" s="32"/>
    </row>
    <row r="25" spans="1:4" s="8" customFormat="1" x14ac:dyDescent="0.25">
      <c r="A25" s="9" t="s">
        <v>364</v>
      </c>
      <c r="B25" s="30" t="s">
        <v>365</v>
      </c>
      <c r="C25" s="30"/>
      <c r="D25" s="30"/>
    </row>
  </sheetData>
  <mergeCells count="17">
    <mergeCell ref="A1:D1"/>
    <mergeCell ref="A3:D3"/>
    <mergeCell ref="B4:D4"/>
    <mergeCell ref="B9:D9"/>
    <mergeCell ref="B10:D10"/>
    <mergeCell ref="A12:D12"/>
    <mergeCell ref="B13:D13"/>
    <mergeCell ref="B14:D14"/>
    <mergeCell ref="A16:D16"/>
    <mergeCell ref="B17:D17"/>
    <mergeCell ref="B18:D18"/>
    <mergeCell ref="B19:D19"/>
    <mergeCell ref="B20:D20"/>
    <mergeCell ref="A22:D22"/>
    <mergeCell ref="B23:D23"/>
    <mergeCell ref="B24:D24"/>
    <mergeCell ref="B25:D25"/>
  </mergeCells>
  <hyperlinks>
    <hyperlink ref="B13" r:id="rId1"/>
    <hyperlink ref="B14" r:id="rId2"/>
  </hyperlinks>
  <pageMargins left="0.5" right="0.5" top="0.6" bottom="0.6" header="0.3" footer="0.3"/>
  <pageSetup orientation="portrait" horizontalDpi="4294967295" verticalDpi="4294967295" scale="100" fitToWidth="1" fitToHeight="0"/>
  <headerFooter>
    <oddFooter>&amp;CMonkeyEatingMango.com</oddFooter>
    <evenFooter>&amp;CMonkeyEatingMango.com</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B21A8"/>
    <pageSetUpPr fitToPage="1"/>
  </sheetPr>
  <dimension ref="A1:B11"/>
  <sheetFormatPr defaultRowHeight="15" outlineLevelRow="0" outlineLevelCol="0" x14ac:dyDescent="55"/>
  <cols>
    <col min="1" max="1" width="35" customWidth="1"/>
    <col min="2" max="2" width="60" customWidth="1"/>
  </cols>
  <sheetData>
    <row r="1" ht="32" customHeight="1" spans="1:2" s="1" customFormat="1" x14ac:dyDescent="0.25">
      <c r="A1" s="2" t="s">
        <v>366</v>
      </c>
      <c r="B1" s="2"/>
    </row>
    <row r="3" ht="26" customHeight="1" spans="1:2" s="27" customFormat="1" x14ac:dyDescent="0.25">
      <c r="A3" s="28" t="s">
        <v>367</v>
      </c>
      <c r="B3" s="28" t="s">
        <v>368</v>
      </c>
    </row>
    <row r="4" ht="179" customHeight="1" spans="1:2" s="3" customFormat="1" x14ac:dyDescent="0.25">
      <c r="A4" s="73" t="s">
        <v>369</v>
      </c>
      <c r="B4" s="60" t="s">
        <v>370</v>
      </c>
    </row>
    <row r="5" ht="171.5" customHeight="1" spans="1:2" x14ac:dyDescent="0.25">
      <c r="A5" s="74" t="s">
        <v>371</v>
      </c>
      <c r="B5" s="61" t="s">
        <v>372</v>
      </c>
    </row>
    <row r="6" ht="175" customHeight="1" spans="1:2" s="3" customFormat="1" x14ac:dyDescent="0.25">
      <c r="A6" s="73" t="s">
        <v>373</v>
      </c>
      <c r="B6" s="60" t="s">
        <v>374</v>
      </c>
    </row>
    <row r="7" ht="157" customHeight="1" spans="1:2" x14ac:dyDescent="0.25">
      <c r="A7" s="74" t="s">
        <v>375</v>
      </c>
      <c r="B7" s="61" t="s">
        <v>376</v>
      </c>
    </row>
    <row r="8" ht="169" customHeight="1" spans="1:2" s="3" customFormat="1" x14ac:dyDescent="0.25">
      <c r="A8" s="73" t="s">
        <v>377</v>
      </c>
      <c r="B8" s="60" t="s">
        <v>378</v>
      </c>
    </row>
    <row r="9" ht="165" customHeight="1" spans="1:2" x14ac:dyDescent="0.25">
      <c r="A9" s="74" t="s">
        <v>379</v>
      </c>
      <c r="B9" s="61" t="s">
        <v>380</v>
      </c>
    </row>
    <row r="10" ht="179.5" customHeight="1" spans="1:2" s="3" customFormat="1" x14ac:dyDescent="0.25">
      <c r="A10" s="73" t="s">
        <v>381</v>
      </c>
      <c r="B10" s="60" t="s">
        <v>382</v>
      </c>
    </row>
    <row r="11" ht="143" customHeight="1" spans="1:2" x14ac:dyDescent="0.25">
      <c r="A11" s="74" t="s">
        <v>383</v>
      </c>
      <c r="B11" s="61" t="s">
        <v>384</v>
      </c>
    </row>
  </sheetData>
  <mergeCells count="1">
    <mergeCell ref="A1:B1"/>
  </mergeCells>
  <pageMargins left="0.5" right="0.5" top="0.6" bottom="0.6" header="0.3" footer="0.3"/>
  <pageSetup orientation="portrait" horizontalDpi="4294967295" verticalDpi="4294967295" scale="100" fitToWidth="1" fitToHeight="0"/>
  <headerFooter>
    <oddFooter>&amp;CMonkeyEatingMango.com</oddFooter>
    <evenFooter>&amp;CMonkeyEatingMango.com</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8A832"/>
    <pageSetUpPr fitToPage="1"/>
  </sheetPr>
  <dimension ref="A1:B18"/>
  <sheetFormatPr defaultRowHeight="15" outlineLevelRow="0" outlineLevelCol="0" x14ac:dyDescent="55"/>
  <cols>
    <col min="1" max="1" width="6" customWidth="1"/>
    <col min="2" max="2" width="50" customWidth="1"/>
  </cols>
  <sheetData>
    <row r="1" ht="32" customHeight="1" spans="1:2" s="1" customFormat="1" x14ac:dyDescent="0.25">
      <c r="A1" s="2" t="s">
        <v>0</v>
      </c>
      <c r="B1" s="2"/>
    </row>
    <row r="3" ht="22" customHeight="1" spans="1:2" s="3" customFormat="1" x14ac:dyDescent="0.25">
      <c r="A3" s="4">
        <v>1</v>
      </c>
      <c r="B3" s="5">
        <f>HYPERLINK("#Summary!A1","Summary")</f>
      </c>
    </row>
    <row r="4" ht="22" customHeight="1" spans="1:2" x14ac:dyDescent="0.25">
      <c r="A4" s="6">
        <v>2</v>
      </c>
      <c r="B4" s="7">
        <f>HYPERLINK("#Itinerary!A1","Itinerary")</f>
      </c>
    </row>
    <row r="5" ht="22" customHeight="1" spans="1:2" s="3" customFormat="1" x14ac:dyDescent="0.25">
      <c r="A5" s="4">
        <v>3</v>
      </c>
      <c r="B5" s="5">
        <f>HYPERLINK("#Expenses!A1","Expenses")</f>
      </c>
    </row>
    <row r="6" ht="22" customHeight="1" spans="1:2" x14ac:dyDescent="0.25">
      <c r="A6" s="6">
        <v>4</v>
      </c>
      <c r="B6" s="7">
        <f>HYPERLINK("#Hotels!A1","Hotels")</f>
      </c>
    </row>
    <row r="7" ht="22" customHeight="1" spans="1:2" s="3" customFormat="1" x14ac:dyDescent="0.25">
      <c r="A7" s="4">
        <v>5</v>
      </c>
      <c r="B7" s="5">
        <f>HYPERLINK("#Bookings!A1","Bookings")</f>
      </c>
    </row>
    <row r="8" ht="22" customHeight="1" spans="1:2" x14ac:dyDescent="0.25">
      <c r="A8" s="6">
        <v>6</v>
      </c>
      <c r="B8" s="7">
        <f>HYPERLINK("#'Must-Have Experiences'!A1","Must-Have Experiences")</f>
      </c>
    </row>
    <row r="9" ht="22" customHeight="1" spans="1:2" s="3" customFormat="1" x14ac:dyDescent="0.25">
      <c r="A9" s="4">
        <v>7</v>
      </c>
      <c r="B9" s="5">
        <f>HYPERLINK("#'Food Guide'!A1","Food Guide")</f>
      </c>
    </row>
    <row r="10" ht="22" customHeight="1" spans="1:2" x14ac:dyDescent="0.25">
      <c r="A10" s="6">
        <v>8</v>
      </c>
      <c r="B10" s="7">
        <f>HYPERLINK("#'Shopping Guide'!A1","Shopping Guide")</f>
      </c>
    </row>
    <row r="11" ht="22" customHeight="1" spans="1:2" s="3" customFormat="1" x14ac:dyDescent="0.25">
      <c r="A11" s="4">
        <v>9</v>
      </c>
      <c r="B11" s="5">
        <f>HYPERLINK("#'Local Info'!A1","Local Info")</f>
      </c>
    </row>
    <row r="12" ht="22" customHeight="1" spans="1:2" x14ac:dyDescent="0.25">
      <c r="A12" s="6">
        <v>10</v>
      </c>
      <c r="B12" s="7">
        <f>HYPERLINK("#'Budget Tips'!A1","Budget Tips")</f>
      </c>
    </row>
    <row r="13" ht="22" customHeight="1" spans="1:2" s="3" customFormat="1" x14ac:dyDescent="0.25">
      <c r="A13" s="4">
        <v>11</v>
      </c>
      <c r="B13" s="5">
        <f>HYPERLINK("#'Booking Checklist'!A1","Booking Checklist")</f>
      </c>
    </row>
    <row r="14" ht="22" customHeight="1" spans="1:2" x14ac:dyDescent="0.25">
      <c r="A14" s="6">
        <v>12</v>
      </c>
      <c r="B14" s="7">
        <f>HYPERLINK("#'Packing List'!A1","Packing List")</f>
      </c>
    </row>
    <row r="15" ht="22" customHeight="1" spans="1:2" s="3" customFormat="1" x14ac:dyDescent="0.25">
      <c r="A15" s="4">
        <v>13</v>
      </c>
      <c r="B15" s="5">
        <f>HYPERLINK("#'Travel Tips'!A1","Travel Tips")</f>
      </c>
    </row>
    <row r="16" ht="22" customHeight="1" spans="1:2" x14ac:dyDescent="0.25">
      <c r="A16" s="6">
        <v>14</v>
      </c>
      <c r="B16" s="7">
        <f>HYPERLINK("#'Visa &amp; Safety'!A1","Visa &amp; Safety")</f>
      </c>
    </row>
    <row r="17" ht="22" customHeight="1" spans="1:2" s="3" customFormat="1" x14ac:dyDescent="0.25">
      <c r="A17" s="4">
        <v>15</v>
      </c>
      <c r="B17" s="5">
        <f>HYPERLINK("#'Travel Essentials'!A1","Travel Essentials")</f>
      </c>
    </row>
    <row r="18" ht="22" customHeight="1" spans="1:2" x14ac:dyDescent="0.25">
      <c r="A18" s="6">
        <v>16</v>
      </c>
      <c r="B18" s="7">
        <f>HYPERLINK("#FAQ!A1","FAQ")</f>
      </c>
    </row>
  </sheetData>
  <mergeCells count="1">
    <mergeCell ref="A1:B1"/>
  </mergeCells>
  <pageMargins left="0.5" right="0.5" top="0.6" bottom="0.6" header="0.3" footer="0.3"/>
  <pageSetup orientation="portrait" horizontalDpi="4294967295" verticalDpi="4294967295" scale="100" fitToWidth="1" fitToHeight="0"/>
  <headerFooter>
    <oddFooter>&amp;CMonkeyEatingMango.com</oddFooter>
    <evenFooter>&amp;CMonkeyEatingMango.com</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75B39"/>
    <pageSetUpPr fitToPage="1"/>
  </sheetPr>
  <dimension ref="A1:H17"/>
  <sheetViews>
    <sheetView workbookViewId="0">
      <pane xSplit="1" ySplit="1" topLeftCell="B2" activePane="bottomRight" state="frozen"/>
      <selection pane="bottomRight"/>
    </sheetView>
  </sheetViews>
  <sheetFormatPr defaultRowHeight="15" outlineLevelRow="0" outlineLevelCol="0" x14ac:dyDescent="55"/>
  <cols>
    <col min="1" max="1" width="14" customWidth="1"/>
    <col min="2" max="8" width="32" customWidth="1"/>
  </cols>
  <sheetData>
    <row r="1" ht="52" customHeight="1" spans="1:8" s="22" customFormat="1" x14ac:dyDescent="0.25">
      <c r="A1" s="23" t="s">
        <v>25</v>
      </c>
      <c r="B1" s="23" t="s">
        <v>26</v>
      </c>
      <c r="C1" s="23" t="s">
        <v>27</v>
      </c>
      <c r="D1" s="23" t="s">
        <v>28</v>
      </c>
      <c r="E1" s="23" t="s">
        <v>29</v>
      </c>
      <c r="F1" s="23" t="s">
        <v>30</v>
      </c>
      <c r="G1" s="23" t="s">
        <v>31</v>
      </c>
      <c r="H1" s="23" t="s">
        <v>32</v>
      </c>
    </row>
    <row r="2" ht="50" customHeight="1" spans="1:8" x14ac:dyDescent="0.25">
      <c r="A2" s="24" t="s">
        <v>33</v>
      </c>
      <c r="B2" s="25" t="s">
        <v>34</v>
      </c>
      <c r="C2" s="25" t="s">
        <v>34</v>
      </c>
      <c r="D2" s="25" t="s">
        <v>34</v>
      </c>
      <c r="E2" s="25" t="s">
        <v>34</v>
      </c>
      <c r="F2" s="25" t="s">
        <v>34</v>
      </c>
      <c r="G2" s="25" t="s">
        <v>34</v>
      </c>
      <c r="H2" s="25" t="s">
        <v>35</v>
      </c>
    </row>
    <row r="3" ht="50" customHeight="1" spans="1:8" x14ac:dyDescent="0.25">
      <c r="A3" s="24" t="s">
        <v>36</v>
      </c>
      <c r="B3" s="26" t="s">
        <v>37</v>
      </c>
      <c r="C3" s="26" t="s">
        <v>38</v>
      </c>
      <c r="D3" s="26" t="s">
        <v>34</v>
      </c>
      <c r="E3" s="26" t="s">
        <v>39</v>
      </c>
      <c r="F3" s="26" t="s">
        <v>34</v>
      </c>
      <c r="G3" s="26" t="s">
        <v>34</v>
      </c>
      <c r="H3" s="26" t="s">
        <v>34</v>
      </c>
    </row>
    <row r="4" ht="105" customHeight="1" spans="1:8" x14ac:dyDescent="0.25">
      <c r="A4" s="24" t="s">
        <v>40</v>
      </c>
      <c r="B4" s="25" t="s">
        <v>34</v>
      </c>
      <c r="C4" s="25" t="s">
        <v>34</v>
      </c>
      <c r="D4" s="25" t="s">
        <v>41</v>
      </c>
      <c r="E4" s="25" t="s">
        <v>42</v>
      </c>
      <c r="F4" s="25" t="s">
        <v>43</v>
      </c>
      <c r="G4" s="25" t="s">
        <v>44</v>
      </c>
      <c r="H4" s="25" t="s">
        <v>45</v>
      </c>
    </row>
    <row r="5" ht="50" customHeight="1" spans="1:8" x14ac:dyDescent="0.25">
      <c r="A5" s="24" t="s">
        <v>46</v>
      </c>
      <c r="B5" s="26" t="s">
        <v>34</v>
      </c>
      <c r="C5" s="26" t="s">
        <v>47</v>
      </c>
      <c r="D5" s="26" t="s">
        <v>34</v>
      </c>
      <c r="E5" s="26" t="s">
        <v>34</v>
      </c>
      <c r="F5" s="26" t="s">
        <v>48</v>
      </c>
      <c r="G5" s="26" t="s">
        <v>34</v>
      </c>
      <c r="H5" s="26" t="s">
        <v>34</v>
      </c>
    </row>
    <row r="6" ht="50" customHeight="1" spans="1:8" x14ac:dyDescent="0.25">
      <c r="A6" s="24" t="s">
        <v>49</v>
      </c>
      <c r="B6" s="25" t="s">
        <v>50</v>
      </c>
      <c r="C6" s="25" t="s">
        <v>34</v>
      </c>
      <c r="D6" s="25" t="s">
        <v>51</v>
      </c>
      <c r="E6" s="25" t="s">
        <v>34</v>
      </c>
      <c r="F6" s="25" t="s">
        <v>52</v>
      </c>
      <c r="G6" s="25" t="s">
        <v>53</v>
      </c>
      <c r="H6" s="25" t="s">
        <v>54</v>
      </c>
    </row>
    <row r="7" ht="50" customHeight="1" spans="1:8" x14ac:dyDescent="0.25">
      <c r="A7" s="24" t="s">
        <v>55</v>
      </c>
      <c r="B7" s="26" t="s">
        <v>56</v>
      </c>
      <c r="C7" s="26" t="s">
        <v>57</v>
      </c>
      <c r="D7" s="26" t="s">
        <v>34</v>
      </c>
      <c r="E7" s="26" t="s">
        <v>58</v>
      </c>
      <c r="F7" s="26" t="s">
        <v>34</v>
      </c>
      <c r="G7" s="26" t="s">
        <v>34</v>
      </c>
      <c r="H7" s="26" t="s">
        <v>34</v>
      </c>
    </row>
    <row r="8" ht="50" customHeight="1" spans="1:8" x14ac:dyDescent="0.25">
      <c r="A8" s="24" t="s">
        <v>59</v>
      </c>
      <c r="B8" s="25" t="s">
        <v>34</v>
      </c>
      <c r="C8" s="25" t="s">
        <v>60</v>
      </c>
      <c r="D8" s="25" t="s">
        <v>61</v>
      </c>
      <c r="E8" s="25" t="s">
        <v>62</v>
      </c>
      <c r="F8" s="25" t="s">
        <v>63</v>
      </c>
      <c r="G8" s="25" t="s">
        <v>64</v>
      </c>
      <c r="H8" s="25" t="s">
        <v>65</v>
      </c>
    </row>
    <row r="9" ht="105" customHeight="1" spans="1:8" x14ac:dyDescent="0.25">
      <c r="A9" s="24" t="s">
        <v>66</v>
      </c>
      <c r="B9" s="26" t="s">
        <v>67</v>
      </c>
      <c r="C9" s="26" t="s">
        <v>34</v>
      </c>
      <c r="D9" s="26" t="s">
        <v>68</v>
      </c>
      <c r="E9" s="26" t="s">
        <v>69</v>
      </c>
      <c r="F9" s="26" t="s">
        <v>70</v>
      </c>
      <c r="G9" s="26" t="s">
        <v>71</v>
      </c>
      <c r="H9" s="26" t="s">
        <v>72</v>
      </c>
    </row>
    <row r="10" ht="50" customHeight="1" spans="1:8" x14ac:dyDescent="0.25">
      <c r="A10" s="24" t="s">
        <v>73</v>
      </c>
      <c r="B10" s="25" t="s">
        <v>74</v>
      </c>
      <c r="C10" s="25" t="s">
        <v>75</v>
      </c>
      <c r="D10" s="25" t="s">
        <v>76</v>
      </c>
      <c r="E10" s="25" t="s">
        <v>34</v>
      </c>
      <c r="F10" s="25" t="s">
        <v>34</v>
      </c>
      <c r="G10" s="25" t="s">
        <v>77</v>
      </c>
      <c r="H10" s="25" t="s">
        <v>34</v>
      </c>
    </row>
    <row r="11" ht="50" customHeight="1" spans="1:8" x14ac:dyDescent="0.25">
      <c r="A11" s="24" t="s">
        <v>78</v>
      </c>
      <c r="B11" s="26" t="s">
        <v>79</v>
      </c>
      <c r="C11" s="26" t="s">
        <v>34</v>
      </c>
      <c r="D11" s="26" t="s">
        <v>34</v>
      </c>
      <c r="E11" s="26" t="s">
        <v>80</v>
      </c>
      <c r="F11" s="26" t="s">
        <v>34</v>
      </c>
      <c r="G11" s="26" t="s">
        <v>34</v>
      </c>
      <c r="H11" s="26" t="s">
        <v>81</v>
      </c>
    </row>
    <row r="12" ht="50" customHeight="1" spans="1:8" x14ac:dyDescent="0.25">
      <c r="A12" s="24" t="s">
        <v>82</v>
      </c>
      <c r="B12" s="25" t="s">
        <v>83</v>
      </c>
      <c r="C12" s="25" t="s">
        <v>34</v>
      </c>
      <c r="D12" s="25" t="s">
        <v>34</v>
      </c>
      <c r="E12" s="25" t="s">
        <v>34</v>
      </c>
      <c r="F12" s="25" t="s">
        <v>84</v>
      </c>
      <c r="G12" s="25" t="s">
        <v>85</v>
      </c>
      <c r="H12" s="25" t="s">
        <v>86</v>
      </c>
    </row>
    <row r="13" ht="50" customHeight="1" spans="1:8" x14ac:dyDescent="0.25">
      <c r="A13" s="24" t="s">
        <v>87</v>
      </c>
      <c r="B13" s="26" t="s">
        <v>88</v>
      </c>
      <c r="C13" s="26" t="s">
        <v>34</v>
      </c>
      <c r="D13" s="26" t="s">
        <v>89</v>
      </c>
      <c r="E13" s="26" t="s">
        <v>34</v>
      </c>
      <c r="F13" s="26" t="s">
        <v>90</v>
      </c>
      <c r="G13" s="26" t="s">
        <v>91</v>
      </c>
      <c r="H13" s="26" t="s">
        <v>34</v>
      </c>
    </row>
    <row r="14" ht="50" customHeight="1" spans="1:8" x14ac:dyDescent="0.25">
      <c r="A14" s="24" t="s">
        <v>92</v>
      </c>
      <c r="B14" s="25" t="s">
        <v>34</v>
      </c>
      <c r="C14" s="25" t="s">
        <v>93</v>
      </c>
      <c r="D14" s="25" t="s">
        <v>34</v>
      </c>
      <c r="E14" s="25" t="s">
        <v>94</v>
      </c>
      <c r="F14" s="25" t="s">
        <v>34</v>
      </c>
      <c r="G14" s="25" t="s">
        <v>34</v>
      </c>
      <c r="H14" s="25" t="s">
        <v>34</v>
      </c>
    </row>
    <row r="17" ht="28" customHeight="1" spans="1:8" s="21" customFormat="1" x14ac:dyDescent="0.25">
      <c r="A17" s="21" t="s">
        <v>24</v>
      </c>
      <c r="B17" s="21"/>
      <c r="C17" s="21"/>
      <c r="D17" s="21"/>
      <c r="E17" s="21"/>
      <c r="F17" s="21"/>
      <c r="G17" s="21"/>
      <c r="H17" s="21"/>
    </row>
  </sheetData>
  <mergeCells count="1">
    <mergeCell ref="A17:H17"/>
  </mergeCells>
  <hyperlinks>
    <hyperlink ref="A17" r:id="rId1"/>
  </hyperlinks>
  <pageMargins left="0.5" right="0.5" top="0.6" bottom="0.6" header="0.3" footer="0.3"/>
  <pageSetup orientation="landscape" horizontalDpi="4294967295" verticalDpi="4294967295" scale="100" fitToWidth="1" fitToHeight="0"/>
  <headerFooter>
    <oddFooter>&amp;CMonkeyEatingMango.com</oddFooter>
    <evenFooter>&amp;CMonkeyEatingMango.com</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E7D5A"/>
    <pageSetUpPr fitToPage="1"/>
  </sheetPr>
  <dimension ref="A1:E46"/>
  <sheetFormatPr defaultRowHeight="15" outlineLevelRow="0" outlineLevelCol="0" x14ac:dyDescent="55"/>
  <cols>
    <col min="1" max="1" width="14" customWidth="1"/>
    <col min="2" max="2" width="30" customWidth="1"/>
    <col min="3" max="3" width="18" customWidth="1"/>
    <col min="4" max="4" width="14" customWidth="1"/>
    <col min="5" max="5" width="16" customWidth="1"/>
  </cols>
  <sheetData>
    <row r="1" ht="32" customHeight="1" spans="1:5" s="1" customFormat="1" x14ac:dyDescent="0.25">
      <c r="A1" s="2" t="s">
        <v>95</v>
      </c>
      <c r="B1" s="2"/>
      <c r="C1" s="2"/>
      <c r="D1" s="2"/>
      <c r="E1" s="2"/>
    </row>
    <row r="3" ht="26" customHeight="1" spans="1:5" s="14" customFormat="1" x14ac:dyDescent="0.25">
      <c r="A3" s="15" t="s">
        <v>7</v>
      </c>
      <c r="B3" s="15"/>
      <c r="C3" s="15"/>
      <c r="D3" s="15"/>
      <c r="E3" s="15"/>
    </row>
    <row r="4" ht="26" customHeight="1" spans="1:2" s="27" customFormat="1" x14ac:dyDescent="0.25">
      <c r="A4" s="28" t="s">
        <v>96</v>
      </c>
      <c r="B4" s="28" t="s">
        <v>97</v>
      </c>
    </row>
    <row r="5" spans="1:2" s="29" customFormat="1" x14ac:dyDescent="0.25">
      <c r="A5" s="30" t="s">
        <v>98</v>
      </c>
      <c r="B5" s="30" t="s">
        <v>99</v>
      </c>
    </row>
    <row r="6" spans="1:2" s="31" customFormat="1" x14ac:dyDescent="0.25">
      <c r="A6" s="32" t="s">
        <v>100</v>
      </c>
      <c r="B6" s="32" t="s">
        <v>101</v>
      </c>
    </row>
    <row r="7" spans="1:2" s="29" customFormat="1" x14ac:dyDescent="0.25">
      <c r="A7" s="30" t="s">
        <v>102</v>
      </c>
      <c r="B7" s="30" t="s">
        <v>103</v>
      </c>
    </row>
    <row r="8" spans="1:2" s="31" customFormat="1" x14ac:dyDescent="0.25">
      <c r="A8" s="32" t="s">
        <v>104</v>
      </c>
      <c r="B8" s="32" t="s">
        <v>105</v>
      </c>
    </row>
    <row r="9" spans="1:2" s="33" customFormat="1" x14ac:dyDescent="0.25">
      <c r="A9" s="34" t="s">
        <v>106</v>
      </c>
      <c r="B9" s="34" t="s">
        <v>8</v>
      </c>
    </row>
    <row r="10" spans="1:2" x14ac:dyDescent="0.25">
      <c r="A10" s="35" t="s">
        <v>107</v>
      </c>
      <c r="B10" s="36" t="s">
        <v>108</v>
      </c>
    </row>
    <row r="12" ht="26" customHeight="1" spans="1:5" s="14" customFormat="1" x14ac:dyDescent="0.25">
      <c r="A12" s="15" t="s">
        <v>109</v>
      </c>
      <c r="B12" s="15"/>
      <c r="C12" s="15"/>
      <c r="D12" s="15"/>
      <c r="E12" s="15"/>
    </row>
    <row r="13" ht="26" customHeight="1" spans="1:5" s="27" customFormat="1" x14ac:dyDescent="0.25">
      <c r="A13" s="28" t="s">
        <v>110</v>
      </c>
      <c r="B13" s="28" t="s">
        <v>111</v>
      </c>
      <c r="C13" s="28" t="s">
        <v>96</v>
      </c>
      <c r="D13" s="28" t="s">
        <v>97</v>
      </c>
      <c r="E13" s="28" t="s">
        <v>112</v>
      </c>
    </row>
    <row r="14" spans="1:5" x14ac:dyDescent="0.25">
      <c r="A14" s="37"/>
      <c r="B14" s="37"/>
      <c r="C14" s="37"/>
      <c r="D14" s="38"/>
      <c r="E14" s="37"/>
    </row>
    <row r="15" spans="1:5" x14ac:dyDescent="0.25">
      <c r="A15" s="39"/>
      <c r="B15" s="39"/>
      <c r="C15" s="39"/>
      <c r="D15" s="40"/>
      <c r="E15" s="39"/>
    </row>
    <row r="16" spans="1:5" x14ac:dyDescent="0.25">
      <c r="A16" s="37"/>
      <c r="B16" s="37"/>
      <c r="C16" s="37"/>
      <c r="D16" s="38"/>
      <c r="E16" s="37"/>
    </row>
    <row r="17" spans="1:5" x14ac:dyDescent="0.25">
      <c r="A17" s="39"/>
      <c r="B17" s="39"/>
      <c r="C17" s="39"/>
      <c r="D17" s="40"/>
      <c r="E17" s="39"/>
    </row>
    <row r="18" spans="1:5" x14ac:dyDescent="0.25">
      <c r="A18" s="37"/>
      <c r="B18" s="37"/>
      <c r="C18" s="37"/>
      <c r="D18" s="38"/>
      <c r="E18" s="37"/>
    </row>
    <row r="19" spans="1:5" x14ac:dyDescent="0.25">
      <c r="A19" s="39"/>
      <c r="B19" s="39"/>
      <c r="C19" s="39"/>
      <c r="D19" s="40"/>
      <c r="E19" s="39"/>
    </row>
    <row r="20" spans="1:5" x14ac:dyDescent="0.25">
      <c r="A20" s="37"/>
      <c r="B20" s="37"/>
      <c r="C20" s="37"/>
      <c r="D20" s="38"/>
      <c r="E20" s="37"/>
    </row>
    <row r="21" spans="1:5" x14ac:dyDescent="0.25">
      <c r="A21" s="39"/>
      <c r="B21" s="39"/>
      <c r="C21" s="39"/>
      <c r="D21" s="40"/>
      <c r="E21" s="39"/>
    </row>
    <row r="22" spans="1:5" x14ac:dyDescent="0.25">
      <c r="A22" s="37"/>
      <c r="B22" s="37"/>
      <c r="C22" s="37"/>
      <c r="D22" s="38"/>
      <c r="E22" s="37"/>
    </row>
    <row r="23" spans="1:5" x14ac:dyDescent="0.25">
      <c r="A23" s="39"/>
      <c r="B23" s="39"/>
      <c r="C23" s="39"/>
      <c r="D23" s="40"/>
      <c r="E23" s="39"/>
    </row>
    <row r="24" spans="1:5" x14ac:dyDescent="0.25">
      <c r="A24" s="37"/>
      <c r="B24" s="37"/>
      <c r="C24" s="37"/>
      <c r="D24" s="38"/>
      <c r="E24" s="37"/>
    </row>
    <row r="25" spans="1:5" x14ac:dyDescent="0.25">
      <c r="A25" s="39"/>
      <c r="B25" s="39"/>
      <c r="C25" s="39"/>
      <c r="D25" s="40"/>
      <c r="E25" s="39"/>
    </row>
    <row r="26" spans="1:5" x14ac:dyDescent="0.25">
      <c r="A26" s="37"/>
      <c r="B26" s="37"/>
      <c r="C26" s="37"/>
      <c r="D26" s="38"/>
      <c r="E26" s="37"/>
    </row>
    <row r="27" spans="1:5" x14ac:dyDescent="0.25">
      <c r="A27" s="39"/>
      <c r="B27" s="39"/>
      <c r="C27" s="39"/>
      <c r="D27" s="40"/>
      <c r="E27" s="39"/>
    </row>
    <row r="28" spans="1:5" x14ac:dyDescent="0.25">
      <c r="A28" s="37"/>
      <c r="B28" s="37"/>
      <c r="C28" s="37"/>
      <c r="D28" s="38"/>
      <c r="E28" s="37"/>
    </row>
    <row r="29" spans="1:5" x14ac:dyDescent="0.25">
      <c r="A29" s="39"/>
      <c r="B29" s="39"/>
      <c r="C29" s="39"/>
      <c r="D29" s="40"/>
      <c r="E29" s="39"/>
    </row>
    <row r="30" spans="1:5" x14ac:dyDescent="0.25">
      <c r="A30" s="37"/>
      <c r="B30" s="37"/>
      <c r="C30" s="37"/>
      <c r="D30" s="38"/>
      <c r="E30" s="37"/>
    </row>
    <row r="31" spans="1:5" x14ac:dyDescent="0.25">
      <c r="A31" s="39"/>
      <c r="B31" s="39"/>
      <c r="C31" s="39"/>
      <c r="D31" s="40"/>
      <c r="E31" s="39"/>
    </row>
    <row r="32" spans="1:5" x14ac:dyDescent="0.25">
      <c r="A32" s="37"/>
      <c r="B32" s="37"/>
      <c r="C32" s="37"/>
      <c r="D32" s="38"/>
      <c r="E32" s="37"/>
    </row>
    <row r="33" spans="1:5" x14ac:dyDescent="0.25">
      <c r="A33" s="39"/>
      <c r="B33" s="39"/>
      <c r="C33" s="39"/>
      <c r="D33" s="40"/>
      <c r="E33" s="39"/>
    </row>
    <row r="34" spans="1:5" x14ac:dyDescent="0.25">
      <c r="A34" s="37"/>
      <c r="B34" s="37"/>
      <c r="C34" s="37"/>
      <c r="D34" s="38"/>
      <c r="E34" s="37"/>
    </row>
    <row r="35" spans="1:5" x14ac:dyDescent="0.25">
      <c r="A35" s="39"/>
      <c r="B35" s="39"/>
      <c r="C35" s="39"/>
      <c r="D35" s="40"/>
      <c r="E35" s="39"/>
    </row>
    <row r="36" spans="1:5" x14ac:dyDescent="0.25">
      <c r="A36" s="37"/>
      <c r="B36" s="37"/>
      <c r="C36" s="37"/>
      <c r="D36" s="38"/>
      <c r="E36" s="37"/>
    </row>
    <row r="37" spans="1:5" x14ac:dyDescent="0.25">
      <c r="A37" s="39"/>
      <c r="B37" s="39"/>
      <c r="C37" s="39"/>
      <c r="D37" s="40"/>
      <c r="E37" s="39"/>
    </row>
    <row r="38" spans="1:5" x14ac:dyDescent="0.25">
      <c r="A38" s="37"/>
      <c r="B38" s="37"/>
      <c r="C38" s="37"/>
      <c r="D38" s="38"/>
      <c r="E38" s="37"/>
    </row>
    <row r="39" spans="3:4" s="41" customFormat="1" x14ac:dyDescent="0.25">
      <c r="C39" s="42" t="s">
        <v>113</v>
      </c>
      <c r="D39" s="43">
        <f>SUM(D14:D38)</f>
      </c>
    </row>
    <row r="41" ht="26" customHeight="1" spans="1:5" s="14" customFormat="1" x14ac:dyDescent="0.25">
      <c r="A41" s="15" t="s">
        <v>114</v>
      </c>
      <c r="B41" s="15"/>
      <c r="C41" s="15"/>
      <c r="D41" s="15"/>
      <c r="E41" s="15"/>
    </row>
    <row r="42" ht="26" customHeight="1" spans="1:2" s="27" customFormat="1" x14ac:dyDescent="0.25">
      <c r="A42" s="28" t="s">
        <v>115</v>
      </c>
      <c r="B42" s="28" t="s">
        <v>116</v>
      </c>
    </row>
    <row r="43" spans="1:2" x14ac:dyDescent="0.25">
      <c r="A43" s="39"/>
      <c r="B43" s="40">
        <f>IF(A43="","",SUMIF(E14:E38,A43,D14:D38))</f>
      </c>
    </row>
    <row r="44" spans="1:2" x14ac:dyDescent="0.25">
      <c r="A44" s="39"/>
      <c r="B44" s="40">
        <f>IF(A44="","",SUMIF(E14:E38,A44,D14:D38))</f>
      </c>
    </row>
    <row r="45" spans="1:2" x14ac:dyDescent="0.25">
      <c r="A45" s="39"/>
      <c r="B45" s="40">
        <f>IF(A45="","",SUMIF(E14:E38,A45,D14:D38))</f>
      </c>
    </row>
    <row r="46" spans="1:2" x14ac:dyDescent="0.25">
      <c r="A46" s="39"/>
      <c r="B46" s="40">
        <f>IF(A46="","",SUMIF(E14:E38,A46,D14:D38))</f>
      </c>
    </row>
  </sheetData>
  <mergeCells count="4">
    <mergeCell ref="A1:E1"/>
    <mergeCell ref="A3:E3"/>
    <mergeCell ref="A12:E12"/>
    <mergeCell ref="A41:E41"/>
  </mergeCells>
  <dataValidations count="1">
    <dataValidation type="list" allowBlank="1" sqref="C14:C38">
      <formula1>"Local Transport,Accommodation,Food,Activities,Other"</formula1>
    </dataValidation>
  </dataValidations>
  <pageMargins left="0.5" right="0.5" top="0.6" bottom="0.6" header="0.3" footer="0.3"/>
  <pageSetup orientation="portrait" horizontalDpi="4294967295" verticalDpi="4294967295" scale="100" fitToWidth="1" fitToHeight="0"/>
  <headerFooter>
    <oddFooter>&amp;CMonkeyEatingMango.com</oddFooter>
    <evenFooter>&amp;CMonkeyEatingMango.com</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A8A6E"/>
    <pageSetUpPr fitToPage="1"/>
  </sheetPr>
  <dimension ref="A1:F10"/>
  <sheetFormatPr defaultRowHeight="15" outlineLevelRow="0" outlineLevelCol="0" x14ac:dyDescent="55"/>
  <cols>
    <col min="1" max="1" width="10" customWidth="1"/>
    <col min="2" max="2" width="14" customWidth="1"/>
    <col min="3" max="3" width="28" customWidth="1"/>
    <col min="4" max="4" width="22" customWidth="1"/>
    <col min="5" max="5" width="10" customWidth="1"/>
    <col min="6" max="6" width="30" customWidth="1"/>
  </cols>
  <sheetData>
    <row r="1" ht="32" customHeight="1" spans="1:6" s="1" customFormat="1" x14ac:dyDescent="0.25">
      <c r="A1" s="2" t="s">
        <v>100</v>
      </c>
      <c r="B1" s="2"/>
      <c r="C1" s="2"/>
      <c r="D1" s="2"/>
      <c r="E1" s="2"/>
      <c r="F1" s="2"/>
    </row>
    <row r="3" ht="26" customHeight="1" spans="1:6" s="27" customFormat="1" x14ac:dyDescent="0.25">
      <c r="A3" s="28" t="s">
        <v>117</v>
      </c>
      <c r="B3" s="28" t="s">
        <v>110</v>
      </c>
      <c r="C3" s="28" t="s">
        <v>118</v>
      </c>
      <c r="D3" s="28" t="s">
        <v>119</v>
      </c>
      <c r="E3" s="28" t="s">
        <v>120</v>
      </c>
      <c r="F3" s="28" t="s">
        <v>121</v>
      </c>
    </row>
    <row r="4" spans="1:6" s="29" customFormat="1" x14ac:dyDescent="0.25">
      <c r="A4" s="30" t="s">
        <v>122</v>
      </c>
      <c r="B4" s="30" t="s">
        <v>122</v>
      </c>
      <c r="C4" s="30" t="s">
        <v>123</v>
      </c>
      <c r="D4" s="30" t="s">
        <v>123</v>
      </c>
      <c r="E4" s="30" t="s">
        <v>34</v>
      </c>
      <c r="F4" s="30" t="s">
        <v>124</v>
      </c>
    </row>
    <row r="5" spans="1:6" s="31" customFormat="1" x14ac:dyDescent="0.25">
      <c r="A5" s="32" t="s">
        <v>125</v>
      </c>
      <c r="B5" s="32" t="s">
        <v>125</v>
      </c>
      <c r="C5" s="32" t="s">
        <v>123</v>
      </c>
      <c r="D5" s="32" t="s">
        <v>123</v>
      </c>
      <c r="E5" s="32" t="s">
        <v>34</v>
      </c>
      <c r="F5" s="32" t="s">
        <v>126</v>
      </c>
    </row>
    <row r="6" spans="1:6" s="29" customFormat="1" x14ac:dyDescent="0.25">
      <c r="A6" s="30" t="s">
        <v>127</v>
      </c>
      <c r="B6" s="30" t="s">
        <v>127</v>
      </c>
      <c r="C6" s="30" t="s">
        <v>123</v>
      </c>
      <c r="D6" s="30" t="s">
        <v>123</v>
      </c>
      <c r="E6" s="30" t="s">
        <v>34</v>
      </c>
      <c r="F6" s="30" t="s">
        <v>128</v>
      </c>
    </row>
    <row r="7" spans="1:6" s="31" customFormat="1" x14ac:dyDescent="0.25">
      <c r="A7" s="32" t="s">
        <v>129</v>
      </c>
      <c r="B7" s="32" t="s">
        <v>129</v>
      </c>
      <c r="C7" s="32" t="s">
        <v>130</v>
      </c>
      <c r="D7" s="32" t="s">
        <v>130</v>
      </c>
      <c r="E7" s="32" t="s">
        <v>34</v>
      </c>
      <c r="F7" s="32" t="s">
        <v>131</v>
      </c>
    </row>
    <row r="8" spans="1:6" s="29" customFormat="1" x14ac:dyDescent="0.25">
      <c r="A8" s="30" t="s">
        <v>132</v>
      </c>
      <c r="B8" s="30" t="s">
        <v>132</v>
      </c>
      <c r="C8" s="30" t="s">
        <v>130</v>
      </c>
      <c r="D8" s="30" t="s">
        <v>130</v>
      </c>
      <c r="E8" s="30" t="s">
        <v>34</v>
      </c>
      <c r="F8" s="30" t="s">
        <v>133</v>
      </c>
    </row>
    <row r="9" spans="1:6" s="31" customFormat="1" x14ac:dyDescent="0.25">
      <c r="A9" s="32" t="s">
        <v>134</v>
      </c>
      <c r="B9" s="32" t="s">
        <v>134</v>
      </c>
      <c r="C9" s="32" t="s">
        <v>130</v>
      </c>
      <c r="D9" s="32" t="s">
        <v>130</v>
      </c>
      <c r="E9" s="32" t="s">
        <v>34</v>
      </c>
      <c r="F9" s="32" t="s">
        <v>135</v>
      </c>
    </row>
    <row r="10" spans="1:6" s="29" customFormat="1" x14ac:dyDescent="0.25">
      <c r="A10" s="30" t="s">
        <v>136</v>
      </c>
      <c r="B10" s="30" t="s">
        <v>136</v>
      </c>
      <c r="C10" s="30" t="s">
        <v>130</v>
      </c>
      <c r="D10" s="30" t="s">
        <v>130</v>
      </c>
      <c r="E10" s="30" t="s">
        <v>34</v>
      </c>
      <c r="F10" s="30" t="s">
        <v>137</v>
      </c>
    </row>
  </sheetData>
  <mergeCells count="1">
    <mergeCell ref="A1:F1"/>
  </mergeCells>
  <pageMargins left="0.5" right="0.5" top="0.6" bottom="0.6" header="0.3" footer="0.3"/>
  <pageSetup orientation="portrait" horizontalDpi="4294967295" verticalDpi="4294967295" scale="100" fitToWidth="1" fitToHeight="0"/>
  <headerFooter>
    <oddFooter>&amp;CMonkeyEatingMango.com</oddFooter>
    <evenFooter>&amp;CMonkeyEatingMango.com</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D4ED8"/>
    <pageSetUpPr fitToPage="1"/>
  </sheetPr>
  <dimension ref="A1:H30"/>
  <sheetFormatPr defaultRowHeight="15" outlineLevelRow="0" outlineLevelCol="0" x14ac:dyDescent="55"/>
  <cols>
    <col min="1" max="1" width="18" customWidth="1"/>
    <col min="2" max="2" width="16" customWidth="1"/>
    <col min="3" max="3" width="20" customWidth="1"/>
    <col min="4" max="5" width="14" customWidth="1"/>
    <col min="6" max="7" width="16" customWidth="1"/>
    <col min="8" max="8" width="22" customWidth="1"/>
  </cols>
  <sheetData>
    <row r="1" ht="32" customHeight="1" spans="1:8" s="1" customFormat="1" x14ac:dyDescent="0.25">
      <c r="A1" s="2" t="s">
        <v>138</v>
      </c>
      <c r="B1" s="2"/>
      <c r="C1" s="2"/>
      <c r="D1" s="2"/>
      <c r="E1" s="2"/>
      <c r="F1" s="2"/>
      <c r="G1" s="2"/>
      <c r="H1" s="2"/>
    </row>
    <row r="3" ht="26" customHeight="1" spans="1:8" s="14" customFormat="1" x14ac:dyDescent="0.25">
      <c r="A3" s="15" t="s">
        <v>139</v>
      </c>
      <c r="B3" s="15"/>
      <c r="C3" s="15"/>
      <c r="D3" s="15"/>
      <c r="E3" s="15"/>
      <c r="F3" s="15"/>
      <c r="G3" s="15"/>
      <c r="H3" s="15"/>
    </row>
    <row r="4" ht="26" customHeight="1" spans="1:8" s="27" customFormat="1" x14ac:dyDescent="0.25">
      <c r="A4" s="28" t="s">
        <v>140</v>
      </c>
      <c r="B4" s="28" t="s">
        <v>141</v>
      </c>
      <c r="C4" s="28" t="s">
        <v>142</v>
      </c>
      <c r="D4" s="28" t="s">
        <v>143</v>
      </c>
      <c r="E4" s="28" t="s">
        <v>110</v>
      </c>
      <c r="F4" s="28" t="s">
        <v>144</v>
      </c>
      <c r="G4" s="28" t="s">
        <v>145</v>
      </c>
      <c r="H4" s="28" t="s">
        <v>146</v>
      </c>
    </row>
    <row r="5" spans="1:8" x14ac:dyDescent="0.25">
      <c r="A5" s="37"/>
      <c r="B5" s="37"/>
      <c r="C5" s="37"/>
      <c r="D5" s="37"/>
      <c r="E5" s="37"/>
      <c r="F5" s="37"/>
      <c r="G5" s="37"/>
      <c r="H5" s="37"/>
    </row>
    <row r="6" spans="1:8" x14ac:dyDescent="0.25">
      <c r="A6" s="39"/>
      <c r="B6" s="39"/>
      <c r="C6" s="39"/>
      <c r="D6" s="39"/>
      <c r="E6" s="39"/>
      <c r="F6" s="39"/>
      <c r="G6" s="39"/>
      <c r="H6" s="39"/>
    </row>
    <row r="7" spans="1:8" x14ac:dyDescent="0.25">
      <c r="A7" s="37"/>
      <c r="B7" s="37"/>
      <c r="C7" s="37"/>
      <c r="D7" s="37"/>
      <c r="E7" s="37"/>
      <c r="F7" s="37"/>
      <c r="G7" s="37"/>
      <c r="H7" s="37"/>
    </row>
    <row r="9" ht="26" customHeight="1" spans="1:8" s="14" customFormat="1" x14ac:dyDescent="0.25">
      <c r="A9" s="15" t="s">
        <v>147</v>
      </c>
      <c r="B9" s="15"/>
      <c r="C9" s="15"/>
      <c r="D9" s="15"/>
      <c r="E9" s="15"/>
      <c r="F9" s="15"/>
      <c r="G9" s="15"/>
      <c r="H9" s="15"/>
    </row>
    <row r="10" ht="26" customHeight="1" spans="1:8" s="27" customFormat="1" x14ac:dyDescent="0.25">
      <c r="A10" s="28" t="s">
        <v>148</v>
      </c>
      <c r="B10" s="28" t="s">
        <v>149</v>
      </c>
      <c r="C10" s="28" t="s">
        <v>150</v>
      </c>
      <c r="D10" s="28" t="s">
        <v>151</v>
      </c>
      <c r="E10" s="28" t="s">
        <v>152</v>
      </c>
      <c r="F10" s="28" t="s">
        <v>121</v>
      </c>
      <c r="G10" s="28" t="s">
        <v>153</v>
      </c>
      <c r="H10" s="28" t="s">
        <v>146</v>
      </c>
    </row>
    <row r="11" spans="1:8" x14ac:dyDescent="0.25">
      <c r="A11" s="25" t="s">
        <v>123</v>
      </c>
      <c r="B11" s="37"/>
      <c r="C11" s="37"/>
      <c r="D11" s="37"/>
      <c r="E11" s="37"/>
      <c r="F11" s="37"/>
      <c r="G11" s="37"/>
      <c r="H11" s="37"/>
    </row>
    <row r="12" spans="1:8" x14ac:dyDescent="0.25">
      <c r="A12" s="26" t="s">
        <v>123</v>
      </c>
      <c r="B12" s="39"/>
      <c r="C12" s="39"/>
      <c r="D12" s="39"/>
      <c r="E12" s="39"/>
      <c r="F12" s="39"/>
      <c r="G12" s="39"/>
      <c r="H12" s="39"/>
    </row>
    <row r="13" spans="1:8" x14ac:dyDescent="0.25">
      <c r="A13" s="25" t="s">
        <v>123</v>
      </c>
      <c r="B13" s="37"/>
      <c r="C13" s="37"/>
      <c r="D13" s="37"/>
      <c r="E13" s="37"/>
      <c r="F13" s="37"/>
      <c r="G13" s="37"/>
      <c r="H13" s="37"/>
    </row>
    <row r="14" spans="1:8" x14ac:dyDescent="0.25">
      <c r="A14" s="26" t="s">
        <v>130</v>
      </c>
      <c r="B14" s="39"/>
      <c r="C14" s="39"/>
      <c r="D14" s="39"/>
      <c r="E14" s="39"/>
      <c r="F14" s="39"/>
      <c r="G14" s="39"/>
      <c r="H14" s="39"/>
    </row>
    <row r="15" spans="1:8" x14ac:dyDescent="0.25">
      <c r="A15" s="25" t="s">
        <v>130</v>
      </c>
      <c r="B15" s="37"/>
      <c r="C15" s="37"/>
      <c r="D15" s="37"/>
      <c r="E15" s="37"/>
      <c r="F15" s="37"/>
      <c r="G15" s="37"/>
      <c r="H15" s="37"/>
    </row>
    <row r="16" spans="1:8" x14ac:dyDescent="0.25">
      <c r="A16" s="26" t="s">
        <v>130</v>
      </c>
      <c r="B16" s="39"/>
      <c r="C16" s="39"/>
      <c r="D16" s="39"/>
      <c r="E16" s="39"/>
      <c r="F16" s="39"/>
      <c r="G16" s="39"/>
      <c r="H16" s="39"/>
    </row>
    <row r="17" spans="1:8" x14ac:dyDescent="0.25">
      <c r="A17" s="25" t="s">
        <v>130</v>
      </c>
      <c r="B17" s="37"/>
      <c r="C17" s="37"/>
      <c r="D17" s="37"/>
      <c r="E17" s="37"/>
      <c r="F17" s="37"/>
      <c r="G17" s="37"/>
      <c r="H17" s="37"/>
    </row>
    <row r="18" spans="1:8" x14ac:dyDescent="0.25">
      <c r="A18" s="39"/>
      <c r="B18" s="39"/>
      <c r="C18" s="39"/>
      <c r="D18" s="39"/>
      <c r="E18" s="39"/>
      <c r="F18" s="39"/>
      <c r="G18" s="39"/>
      <c r="H18" s="39"/>
    </row>
    <row r="20" ht="26" customHeight="1" spans="1:8" s="14" customFormat="1" x14ac:dyDescent="0.25">
      <c r="A20" s="15" t="s">
        <v>154</v>
      </c>
      <c r="B20" s="15"/>
      <c r="C20" s="15"/>
      <c r="D20" s="15"/>
      <c r="E20" s="15"/>
      <c r="F20" s="15"/>
      <c r="G20" s="15"/>
      <c r="H20" s="15"/>
    </row>
    <row r="21" ht="26" customHeight="1" spans="1:8" s="27" customFormat="1" x14ac:dyDescent="0.25">
      <c r="A21" s="28" t="s">
        <v>155</v>
      </c>
      <c r="B21" s="28" t="s">
        <v>149</v>
      </c>
      <c r="C21" s="28" t="s">
        <v>156</v>
      </c>
      <c r="D21" s="28" t="s">
        <v>157</v>
      </c>
      <c r="E21" s="28" t="s">
        <v>158</v>
      </c>
      <c r="F21" s="28" t="s">
        <v>159</v>
      </c>
      <c r="G21" s="28" t="s">
        <v>160</v>
      </c>
      <c r="H21" s="28" t="s">
        <v>146</v>
      </c>
    </row>
    <row r="22" spans="1:8" x14ac:dyDescent="0.25">
      <c r="A22" s="37"/>
      <c r="B22" s="37"/>
      <c r="C22" s="37"/>
      <c r="D22" s="37"/>
      <c r="E22" s="37"/>
      <c r="F22" s="37"/>
      <c r="G22" s="37"/>
      <c r="H22" s="37"/>
    </row>
    <row r="23" spans="1:8" x14ac:dyDescent="0.25">
      <c r="A23" s="39"/>
      <c r="B23" s="39"/>
      <c r="C23" s="39"/>
      <c r="D23" s="39"/>
      <c r="E23" s="39"/>
      <c r="F23" s="39"/>
      <c r="G23" s="39"/>
      <c r="H23" s="39"/>
    </row>
    <row r="25" ht="26" customHeight="1" spans="1:8" s="14" customFormat="1" x14ac:dyDescent="0.25">
      <c r="A25" s="15" t="s">
        <v>161</v>
      </c>
      <c r="B25" s="15"/>
      <c r="C25" s="15"/>
      <c r="D25" s="15"/>
      <c r="E25" s="15"/>
      <c r="F25" s="15"/>
      <c r="G25" s="15"/>
      <c r="H25" s="15"/>
    </row>
    <row r="26" ht="26" customHeight="1" spans="1:4" s="27" customFormat="1" x14ac:dyDescent="0.25">
      <c r="A26" s="28" t="s">
        <v>162</v>
      </c>
      <c r="B26" s="28" t="s">
        <v>163</v>
      </c>
      <c r="C26" s="28" t="s">
        <v>150</v>
      </c>
      <c r="D26" s="28" t="s">
        <v>164</v>
      </c>
    </row>
    <row r="27" spans="1:4" x14ac:dyDescent="0.25">
      <c r="A27" s="37"/>
      <c r="B27" s="37"/>
      <c r="C27" s="37"/>
      <c r="D27" s="37"/>
    </row>
    <row r="28" spans="1:4" x14ac:dyDescent="0.25">
      <c r="A28" s="39"/>
      <c r="B28" s="39"/>
      <c r="C28" s="39"/>
      <c r="D28" s="39"/>
    </row>
    <row r="29" spans="1:4" x14ac:dyDescent="0.25">
      <c r="A29" s="37"/>
      <c r="B29" s="37"/>
      <c r="C29" s="37"/>
      <c r="D29" s="37"/>
    </row>
    <row r="30" spans="1:4" x14ac:dyDescent="0.25">
      <c r="A30" s="39"/>
      <c r="B30" s="39"/>
      <c r="C30" s="39"/>
      <c r="D30" s="39"/>
    </row>
  </sheetData>
  <mergeCells count="5">
    <mergeCell ref="A1:H1"/>
    <mergeCell ref="A3:H3"/>
    <mergeCell ref="A9:H9"/>
    <mergeCell ref="A20:H20"/>
    <mergeCell ref="A25:H25"/>
  </mergeCells>
  <pageMargins left="0.5" right="0.5" top="0.6" bottom="0.6" header="0.3" footer="0.3"/>
  <pageSetup orientation="portrait" horizontalDpi="4294967295" verticalDpi="4294967295" scale="100" fitToWidth="1" fitToHeight="0"/>
  <headerFooter>
    <oddFooter>&amp;CMonkeyEatingMango.com</oddFooter>
    <evenFooter>&amp;CMonkeyEatingMango.com</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8A832"/>
    <pageSetUpPr fitToPage="1"/>
  </sheetPr>
  <dimension ref="A1:D14"/>
  <sheetFormatPr defaultRowHeight="15" outlineLevelRow="0" outlineLevelCol="0" x14ac:dyDescent="55"/>
  <cols>
    <col min="1" max="1" width="8" customWidth="1"/>
    <col min="2" max="2" width="22" customWidth="1"/>
    <col min="3" max="3" width="14" customWidth="1"/>
    <col min="4" max="4" width="36" customWidth="1"/>
  </cols>
  <sheetData>
    <row r="1" ht="32" customHeight="1" spans="1:4" s="1" customFormat="1" x14ac:dyDescent="0.25">
      <c r="A1" s="2" t="s">
        <v>165</v>
      </c>
      <c r="B1" s="2"/>
      <c r="C1" s="2"/>
      <c r="D1" s="2"/>
    </row>
    <row r="3" spans="1:4" s="44" customFormat="1" x14ac:dyDescent="0.25">
      <c r="A3" s="44" t="s">
        <v>166</v>
      </c>
      <c r="B3" s="44"/>
      <c r="C3" s="44"/>
      <c r="D3" s="44"/>
    </row>
    <row r="5" ht="26" customHeight="1" spans="1:4" s="27" customFormat="1" x14ac:dyDescent="0.25">
      <c r="A5" s="28" t="s">
        <v>34</v>
      </c>
      <c r="B5" s="28" t="s">
        <v>167</v>
      </c>
      <c r="C5" s="28" t="s">
        <v>168</v>
      </c>
      <c r="D5" s="28" t="s">
        <v>169</v>
      </c>
    </row>
    <row r="6" ht="28" customHeight="1" spans="1:4" s="3" customFormat="1" x14ac:dyDescent="0.25">
      <c r="A6" s="45" t="s">
        <v>170</v>
      </c>
      <c r="B6" s="46" t="s">
        <v>171</v>
      </c>
      <c r="C6" s="47" t="s">
        <v>172</v>
      </c>
      <c r="D6" s="48" t="s">
        <v>173</v>
      </c>
    </row>
    <row r="7" ht="28" customHeight="1" spans="1:4" x14ac:dyDescent="0.25">
      <c r="A7" s="49" t="s">
        <v>174</v>
      </c>
      <c r="B7" s="50" t="s">
        <v>175</v>
      </c>
      <c r="C7" s="51" t="s">
        <v>172</v>
      </c>
      <c r="D7" s="52" t="s">
        <v>176</v>
      </c>
    </row>
    <row r="8" ht="28" customHeight="1" spans="1:4" s="3" customFormat="1" x14ac:dyDescent="0.25">
      <c r="A8" s="45" t="s">
        <v>177</v>
      </c>
      <c r="B8" s="46" t="s">
        <v>178</v>
      </c>
      <c r="C8" s="47" t="s">
        <v>172</v>
      </c>
      <c r="D8" s="48" t="s">
        <v>179</v>
      </c>
    </row>
    <row r="9" ht="28" customHeight="1" spans="1:4" x14ac:dyDescent="0.25">
      <c r="A9" s="49" t="s">
        <v>180</v>
      </c>
      <c r="B9" s="50" t="s">
        <v>181</v>
      </c>
      <c r="C9" s="51" t="s">
        <v>172</v>
      </c>
      <c r="D9" s="52" t="s">
        <v>182</v>
      </c>
    </row>
    <row r="10" ht="28" customHeight="1" spans="1:4" s="3" customFormat="1" x14ac:dyDescent="0.25">
      <c r="A10" s="45" t="s">
        <v>183</v>
      </c>
      <c r="B10" s="46" t="s">
        <v>184</v>
      </c>
      <c r="C10" s="47" t="s">
        <v>172</v>
      </c>
      <c r="D10" s="48" t="s">
        <v>185</v>
      </c>
    </row>
    <row r="11" ht="28" customHeight="1" spans="1:4" x14ac:dyDescent="0.25">
      <c r="A11" s="49" t="s">
        <v>186</v>
      </c>
      <c r="B11" s="50" t="s">
        <v>187</v>
      </c>
      <c r="C11" s="51" t="s">
        <v>172</v>
      </c>
      <c r="D11" s="52" t="s">
        <v>188</v>
      </c>
    </row>
    <row r="12" ht="28" customHeight="1" spans="1:4" s="3" customFormat="1" x14ac:dyDescent="0.25">
      <c r="A12" s="45" t="s">
        <v>177</v>
      </c>
      <c r="B12" s="46" t="s">
        <v>189</v>
      </c>
      <c r="C12" s="53" t="s">
        <v>190</v>
      </c>
      <c r="D12" s="48" t="s">
        <v>191</v>
      </c>
    </row>
    <row r="13" ht="28" customHeight="1" spans="1:4" x14ac:dyDescent="0.25">
      <c r="A13" s="49" t="s">
        <v>192</v>
      </c>
      <c r="B13" s="50" t="s">
        <v>193</v>
      </c>
      <c r="C13" s="51" t="s">
        <v>172</v>
      </c>
      <c r="D13" s="52" t="s">
        <v>194</v>
      </c>
    </row>
    <row r="14" ht="28" customHeight="1" spans="1:4" s="3" customFormat="1" x14ac:dyDescent="0.25">
      <c r="A14" s="45" t="s">
        <v>195</v>
      </c>
      <c r="B14" s="46" t="s">
        <v>196</v>
      </c>
      <c r="C14" s="53" t="s">
        <v>190</v>
      </c>
      <c r="D14" s="48" t="s">
        <v>197</v>
      </c>
    </row>
  </sheetData>
  <mergeCells count="2">
    <mergeCell ref="A1:D1"/>
    <mergeCell ref="A3:D3"/>
  </mergeCells>
  <pageMargins left="0.5" right="0.5" top="0.6" bottom="0.6" header="0.3" footer="0.3"/>
  <pageSetup orientation="portrait" horizontalDpi="4294967295" verticalDpi="4294967295" scale="100" fitToWidth="1" fitToHeight="0"/>
  <headerFooter>
    <oddFooter>&amp;CMonkeyEatingMango.com</oddFooter>
    <evenFooter>&amp;CMonkeyEatingMango.com</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75B39"/>
    <pageSetUpPr fitToPage="1"/>
  </sheetPr>
  <dimension ref="A1:D25"/>
  <sheetFormatPr defaultRowHeight="15" outlineLevelRow="0" outlineLevelCol="0" x14ac:dyDescent="55"/>
  <cols>
    <col min="1" max="1" width="22" customWidth="1"/>
    <col min="2" max="2" width="30" customWidth="1"/>
    <col min="3" max="3" width="14" customWidth="1"/>
    <col min="4" max="4" width="22" customWidth="1"/>
  </cols>
  <sheetData>
    <row r="1" ht="32" customHeight="1" spans="1:4" s="1" customFormat="1" x14ac:dyDescent="0.25">
      <c r="A1" s="2" t="s">
        <v>198</v>
      </c>
      <c r="B1" s="2"/>
      <c r="C1" s="2"/>
      <c r="D1" s="2"/>
    </row>
    <row r="3" ht="40" customHeight="1" spans="1:4" s="54" customFormat="1" x14ac:dyDescent="0.25">
      <c r="A3" s="54" t="s">
        <v>199</v>
      </c>
      <c r="B3" s="54"/>
      <c r="C3" s="54"/>
      <c r="D3" s="54"/>
    </row>
    <row r="5" ht="26" customHeight="1" spans="1:4" s="14" customFormat="1" x14ac:dyDescent="0.25">
      <c r="A5" s="15" t="s">
        <v>200</v>
      </c>
      <c r="B5" s="15"/>
      <c r="C5" s="15"/>
      <c r="D5" s="15"/>
    </row>
    <row r="6" ht="26" customHeight="1" spans="1:4" s="27" customFormat="1" x14ac:dyDescent="0.25">
      <c r="A6" s="28" t="s">
        <v>201</v>
      </c>
      <c r="B6" s="28" t="s">
        <v>202</v>
      </c>
      <c r="C6" s="28" t="s">
        <v>203</v>
      </c>
      <c r="D6" s="28" t="s">
        <v>204</v>
      </c>
    </row>
    <row r="7" spans="1:4" s="29" customFormat="1" x14ac:dyDescent="0.25">
      <c r="A7" s="30" t="s">
        <v>205</v>
      </c>
      <c r="B7" s="30" t="s">
        <v>206</v>
      </c>
      <c r="C7" s="30" t="s">
        <v>207</v>
      </c>
      <c r="D7" s="30" t="s">
        <v>208</v>
      </c>
    </row>
    <row r="8" spans="1:4" s="31" customFormat="1" x14ac:dyDescent="0.25">
      <c r="A8" s="32" t="s">
        <v>209</v>
      </c>
      <c r="B8" s="32" t="s">
        <v>210</v>
      </c>
      <c r="C8" s="32" t="s">
        <v>211</v>
      </c>
      <c r="D8" s="32" t="s">
        <v>212</v>
      </c>
    </row>
    <row r="9" spans="1:4" s="29" customFormat="1" x14ac:dyDescent="0.25">
      <c r="A9" s="30" t="s">
        <v>213</v>
      </c>
      <c r="B9" s="30" t="s">
        <v>214</v>
      </c>
      <c r="C9" s="30" t="s">
        <v>215</v>
      </c>
      <c r="D9" s="30" t="s">
        <v>216</v>
      </c>
    </row>
    <row r="10" spans="1:4" s="31" customFormat="1" x14ac:dyDescent="0.25">
      <c r="A10" s="32" t="s">
        <v>217</v>
      </c>
      <c r="B10" s="32" t="s">
        <v>218</v>
      </c>
      <c r="C10" s="32" t="s">
        <v>219</v>
      </c>
      <c r="D10" s="32" t="s">
        <v>220</v>
      </c>
    </row>
    <row r="11" spans="1:4" s="29" customFormat="1" x14ac:dyDescent="0.25">
      <c r="A11" s="30" t="s">
        <v>221</v>
      </c>
      <c r="B11" s="30" t="s">
        <v>222</v>
      </c>
      <c r="C11" s="30" t="s">
        <v>223</v>
      </c>
      <c r="D11" s="30" t="s">
        <v>224</v>
      </c>
    </row>
    <row r="12" spans="1:4" s="31" customFormat="1" x14ac:dyDescent="0.25">
      <c r="A12" s="32" t="s">
        <v>225</v>
      </c>
      <c r="B12" s="32" t="s">
        <v>226</v>
      </c>
      <c r="C12" s="32" t="s">
        <v>227</v>
      </c>
      <c r="D12" s="32" t="s">
        <v>228</v>
      </c>
    </row>
    <row r="13" spans="1:4" s="29" customFormat="1" x14ac:dyDescent="0.25">
      <c r="A13" s="30" t="s">
        <v>229</v>
      </c>
      <c r="B13" s="30" t="s">
        <v>230</v>
      </c>
      <c r="C13" s="30" t="s">
        <v>231</v>
      </c>
      <c r="D13" s="30" t="s">
        <v>232</v>
      </c>
    </row>
    <row r="14" spans="1:4" s="31" customFormat="1" x14ac:dyDescent="0.25">
      <c r="A14" s="32" t="s">
        <v>233</v>
      </c>
      <c r="B14" s="32" t="s">
        <v>234</v>
      </c>
      <c r="C14" s="32" t="s">
        <v>211</v>
      </c>
      <c r="D14" s="32" t="s">
        <v>235</v>
      </c>
    </row>
    <row r="16" ht="26" customHeight="1" spans="1:4" s="14" customFormat="1" x14ac:dyDescent="0.25">
      <c r="A16" s="15" t="s">
        <v>236</v>
      </c>
      <c r="B16" s="15"/>
      <c r="C16" s="15"/>
      <c r="D16" s="15"/>
    </row>
    <row r="17" spans="1:4" s="55" customFormat="1" x14ac:dyDescent="0.25">
      <c r="A17" s="56" t="s">
        <v>237</v>
      </c>
      <c r="B17" s="56"/>
      <c r="C17" s="56"/>
      <c r="D17" s="56"/>
    </row>
    <row r="18" spans="1:4" s="57" customFormat="1" x14ac:dyDescent="0.25">
      <c r="A18" s="58" t="s">
        <v>238</v>
      </c>
      <c r="B18" s="58"/>
      <c r="C18" s="58"/>
      <c r="D18" s="58"/>
    </row>
    <row r="19" spans="1:4" s="55" customFormat="1" x14ac:dyDescent="0.25">
      <c r="A19" s="56" t="s">
        <v>239</v>
      </c>
      <c r="B19" s="56"/>
      <c r="C19" s="56"/>
      <c r="D19" s="56"/>
    </row>
    <row r="21" ht="26" customHeight="1" spans="1:4" s="14" customFormat="1" x14ac:dyDescent="0.25">
      <c r="A21" s="15" t="s">
        <v>240</v>
      </c>
      <c r="B21" s="15"/>
      <c r="C21" s="15"/>
      <c r="D21" s="15"/>
    </row>
    <row r="22" ht="35" customHeight="1" spans="1:4" s="16" customFormat="1" x14ac:dyDescent="0.25">
      <c r="A22" s="16" t="s">
        <v>241</v>
      </c>
      <c r="B22" s="16"/>
      <c r="C22" s="16"/>
      <c r="D22" s="16"/>
    </row>
    <row r="24" ht="26" customHeight="1" spans="1:4" s="14" customFormat="1" x14ac:dyDescent="0.25">
      <c r="A24" s="15" t="s">
        <v>242</v>
      </c>
      <c r="B24" s="15"/>
      <c r="C24" s="15"/>
      <c r="D24" s="15"/>
    </row>
    <row r="25" ht="35" customHeight="1" spans="1:4" s="16" customFormat="1" x14ac:dyDescent="0.25">
      <c r="A25" s="16" t="s">
        <v>243</v>
      </c>
      <c r="B25" s="16"/>
      <c r="C25" s="16"/>
      <c r="D25" s="16"/>
    </row>
  </sheetData>
  <mergeCells count="11">
    <mergeCell ref="A1:D1"/>
    <mergeCell ref="A3:D3"/>
    <mergeCell ref="A5:D5"/>
    <mergeCell ref="A16:D16"/>
    <mergeCell ref="A17:D17"/>
    <mergeCell ref="A18:D18"/>
    <mergeCell ref="A19:D19"/>
    <mergeCell ref="A21:D21"/>
    <mergeCell ref="A22:D22"/>
    <mergeCell ref="A24:D24"/>
    <mergeCell ref="A25:D25"/>
  </mergeCells>
  <pageMargins left="0.5" right="0.5" top="0.6" bottom="0.6" header="0.3" footer="0.3"/>
  <pageSetup orientation="portrait" horizontalDpi="4294967295" verticalDpi="4294967295" scale="100" fitToWidth="1" fitToHeight="0"/>
  <headerFooter>
    <oddFooter>&amp;CMonkeyEatingMango.com</oddFooter>
    <evenFooter>&amp;CMonkeyEatingMango.com</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B2777"/>
    <pageSetUpPr fitToPage="1"/>
  </sheetPr>
  <dimension ref="A1:D12"/>
  <sheetFormatPr defaultRowHeight="15" outlineLevelRow="0" outlineLevelCol="0" x14ac:dyDescent="55"/>
  <cols>
    <col min="1" max="1" width="22" customWidth="1"/>
    <col min="2" max="2" width="32" customWidth="1"/>
    <col min="3" max="3" width="14" customWidth="1"/>
    <col min="4" max="4" width="22" customWidth="1"/>
  </cols>
  <sheetData>
    <row r="1" ht="32" customHeight="1" spans="1:4" s="1" customFormat="1" x14ac:dyDescent="0.25">
      <c r="A1" s="2" t="s">
        <v>244</v>
      </c>
      <c r="B1" s="2"/>
      <c r="C1" s="2"/>
      <c r="D1" s="2"/>
    </row>
    <row r="3" ht="40" customHeight="1" spans="1:4" s="54" customFormat="1" x14ac:dyDescent="0.25">
      <c r="A3" s="54" t="s">
        <v>245</v>
      </c>
      <c r="B3" s="54"/>
      <c r="C3" s="54"/>
      <c r="D3" s="54"/>
    </row>
    <row r="5" ht="26" customHeight="1" spans="1:4" s="14" customFormat="1" x14ac:dyDescent="0.25">
      <c r="A5" s="15" t="s">
        <v>246</v>
      </c>
      <c r="B5" s="15"/>
      <c r="C5" s="15"/>
      <c r="D5" s="15"/>
    </row>
    <row r="6" ht="26" customHeight="1" spans="1:4" s="27" customFormat="1" x14ac:dyDescent="0.25">
      <c r="A6" s="28" t="s">
        <v>111</v>
      </c>
      <c r="B6" s="28" t="s">
        <v>202</v>
      </c>
      <c r="C6" s="28" t="s">
        <v>203</v>
      </c>
      <c r="D6" s="28" t="s">
        <v>247</v>
      </c>
    </row>
    <row r="7" spans="1:4" s="29" customFormat="1" x14ac:dyDescent="0.25">
      <c r="A7" s="30" t="s">
        <v>248</v>
      </c>
      <c r="B7" s="30" t="s">
        <v>249</v>
      </c>
      <c r="C7" s="30" t="s">
        <v>250</v>
      </c>
      <c r="D7" s="30" t="s">
        <v>251</v>
      </c>
    </row>
    <row r="8" spans="1:4" s="31" customFormat="1" x14ac:dyDescent="0.25">
      <c r="A8" s="32" t="s">
        <v>252</v>
      </c>
      <c r="B8" s="32" t="s">
        <v>253</v>
      </c>
      <c r="C8" s="32" t="s">
        <v>254</v>
      </c>
      <c r="D8" s="32" t="s">
        <v>255</v>
      </c>
    </row>
    <row r="9" spans="1:4" s="29" customFormat="1" x14ac:dyDescent="0.25">
      <c r="A9" s="30" t="s">
        <v>256</v>
      </c>
      <c r="B9" s="30" t="s">
        <v>257</v>
      </c>
      <c r="C9" s="30" t="s">
        <v>258</v>
      </c>
      <c r="D9" s="30" t="s">
        <v>259</v>
      </c>
    </row>
    <row r="10" spans="1:4" s="31" customFormat="1" x14ac:dyDescent="0.25">
      <c r="A10" s="32" t="s">
        <v>260</v>
      </c>
      <c r="B10" s="32" t="s">
        <v>261</v>
      </c>
      <c r="C10" s="32" t="s">
        <v>262</v>
      </c>
      <c r="D10" s="32" t="s">
        <v>263</v>
      </c>
    </row>
    <row r="11" spans="1:4" s="29" customFormat="1" x14ac:dyDescent="0.25">
      <c r="A11" s="30" t="s">
        <v>264</v>
      </c>
      <c r="B11" s="30" t="s">
        <v>265</v>
      </c>
      <c r="C11" s="30" t="s">
        <v>266</v>
      </c>
      <c r="D11" s="30" t="s">
        <v>267</v>
      </c>
    </row>
    <row r="12" spans="1:4" s="31" customFormat="1" x14ac:dyDescent="0.25">
      <c r="A12" s="32" t="s">
        <v>268</v>
      </c>
      <c r="B12" s="32" t="s">
        <v>269</v>
      </c>
      <c r="C12" s="32" t="s">
        <v>270</v>
      </c>
      <c r="D12" s="32" t="s">
        <v>271</v>
      </c>
    </row>
  </sheetData>
  <mergeCells count="3">
    <mergeCell ref="A1:D1"/>
    <mergeCell ref="A3:D3"/>
    <mergeCell ref="A5:D5"/>
  </mergeCells>
  <pageMargins left="0.5" right="0.5" top="0.6" bottom="0.6" header="0.3" footer="0.3"/>
  <pageSetup orientation="portrait" horizontalDpi="4294967295" verticalDpi="4294967295" scale="100" fitToWidth="1" fitToHeight="0"/>
  <headerFooter>
    <oddFooter>&amp;CMonkeyEatingMango.com</oddFooter>
    <evenFooter>&amp;CMonkeyEatingMango.com</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B5CF6"/>
    <pageSetUpPr fitToPage="1"/>
  </sheetPr>
  <dimension ref="A1:B13"/>
  <sheetFormatPr defaultRowHeight="15" outlineLevelRow="0" outlineLevelCol="0" x14ac:dyDescent="55"/>
  <cols>
    <col min="1" max="1" width="22" customWidth="1"/>
    <col min="2" max="2" width="55" customWidth="1"/>
  </cols>
  <sheetData>
    <row r="1" ht="32" customHeight="1" spans="1:2" s="1" customFormat="1" x14ac:dyDescent="0.25">
      <c r="A1" s="2" t="s">
        <v>272</v>
      </c>
      <c r="B1" s="2"/>
    </row>
    <row r="3" spans="1:2" s="8" customFormat="1" x14ac:dyDescent="0.25">
      <c r="A3" s="9" t="s">
        <v>273</v>
      </c>
      <c r="B3" s="10" t="s">
        <v>274</v>
      </c>
    </row>
    <row r="4" spans="1:2" s="11" customFormat="1" x14ac:dyDescent="0.25">
      <c r="A4" s="12" t="s">
        <v>275</v>
      </c>
      <c r="B4" s="13" t="s">
        <v>276</v>
      </c>
    </row>
    <row r="5" spans="1:2" s="8" customFormat="1" x14ac:dyDescent="0.25">
      <c r="A5" s="9" t="s">
        <v>277</v>
      </c>
      <c r="B5" s="10" t="s">
        <v>278</v>
      </c>
    </row>
    <row r="7" ht="26" customHeight="1" spans="1:2" s="14" customFormat="1" x14ac:dyDescent="0.25">
      <c r="A7" s="15" t="s">
        <v>279</v>
      </c>
      <c r="B7" s="15"/>
    </row>
    <row r="8" spans="1:2" s="55" customFormat="1" x14ac:dyDescent="0.25">
      <c r="A8" s="56" t="s">
        <v>280</v>
      </c>
      <c r="B8" s="56"/>
    </row>
    <row r="9" spans="1:2" s="57" customFormat="1" x14ac:dyDescent="0.25">
      <c r="A9" s="58" t="s">
        <v>281</v>
      </c>
      <c r="B9" s="58"/>
    </row>
    <row r="10" spans="1:2" s="55" customFormat="1" x14ac:dyDescent="0.25">
      <c r="A10" s="56" t="s">
        <v>282</v>
      </c>
      <c r="B10" s="56"/>
    </row>
    <row r="11" spans="1:2" s="57" customFormat="1" x14ac:dyDescent="0.25">
      <c r="A11" s="58" t="s">
        <v>283</v>
      </c>
      <c r="B11" s="58"/>
    </row>
    <row r="12" spans="1:2" s="55" customFormat="1" x14ac:dyDescent="0.25">
      <c r="A12" s="56" t="s">
        <v>284</v>
      </c>
      <c r="B12" s="56"/>
    </row>
    <row r="13" spans="1:2" s="57" customFormat="1" x14ac:dyDescent="0.25">
      <c r="A13" s="58" t="s">
        <v>285</v>
      </c>
      <c r="B13" s="58"/>
    </row>
  </sheetData>
  <mergeCells count="8">
    <mergeCell ref="A1:B1"/>
    <mergeCell ref="A7:B7"/>
    <mergeCell ref="A8:B8"/>
    <mergeCell ref="A9:B9"/>
    <mergeCell ref="A10:B10"/>
    <mergeCell ref="A11:B11"/>
    <mergeCell ref="A12:B12"/>
    <mergeCell ref="A13:B13"/>
  </mergeCells>
  <pageMargins left="0.5" right="0.5" top="0.6" bottom="0.6" header="0.3" footer="0.3"/>
  <pageSetup orientation="portrait" horizontalDpi="4294967295" verticalDpi="4294967295" scale="100" fitToWidth="1" fitToHeight="0"/>
  <headerFooter>
    <oddFooter>&amp;CMonkeyEatingMango.com</oddFooter>
    <evenFooter>&amp;CMonkeyEatingMango.com</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Contents</vt:lpstr>
      <vt:lpstr>Summary</vt:lpstr>
      <vt:lpstr>Itinerary</vt:lpstr>
      <vt:lpstr>Expenses</vt:lpstr>
      <vt:lpstr>Hotels</vt:lpstr>
      <vt:lpstr>Bookings</vt:lpstr>
      <vt:lpstr>Must-Have Experiences</vt:lpstr>
      <vt:lpstr>Food Guide</vt:lpstr>
      <vt:lpstr>Shopping Guide</vt:lpstr>
      <vt:lpstr>Local Info</vt:lpstr>
      <vt:lpstr>Budget Tips</vt:lpstr>
      <vt:lpstr>Booking Checklist</vt:lpstr>
      <vt:lpstr>Packing List</vt:lpstr>
      <vt:lpstr>Travel Tips</vt:lpstr>
      <vt:lpstr>Visa &amp; Safety</vt:lpstr>
      <vt:lpstr>Travel Essentials</vt:lpstr>
      <vt:lpstr>FAQ</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MonkeyEatingMango</dc:creator>
  <dc:title/>
  <dc:subject/>
  <dc:description/>
  <cp:keywords/>
  <cp:category/>
  <cp:lastModifiedBy>Unknown</cp:lastModifiedBy>
  <dcterms:created xsi:type="dcterms:W3CDTF">2026-06-12T03:17:12Z</dcterms:created>
  <dcterms:modified xsi:type="dcterms:W3CDTF">2026-06-12T03:17:12Z</dcterms:modified>
</cp:coreProperties>
</file>